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a_delovni_zvezek"/>
  <mc:AlternateContent xmlns:mc="http://schemas.openxmlformats.org/markup-compatibility/2006">
    <mc:Choice Requires="x15">
      <x15ac:absPath xmlns:x15ac="http://schemas.microsoft.com/office/spreadsheetml/2010/11/ac" url="T:\1_SOJ\7_Mobilnost prihodnosti\Zelena tovorna logistika 2026\Obrazci\"/>
    </mc:Choice>
  </mc:AlternateContent>
  <xr:revisionPtr revIDLastSave="0" documentId="8_{267083FA-DF81-4885-888C-951D28BAD730}" xr6:coauthVersionLast="47" xr6:coauthVersionMax="47" xr10:uidLastSave="{00000000-0000-0000-0000-000000000000}"/>
  <bookViews>
    <workbookView xWindow="5256" yWindow="3240" windowWidth="23040" windowHeight="12120" xr2:uid="{BD7946AC-05F9-4F76-B754-00D5E739BD9D}"/>
  </bookViews>
  <sheets>
    <sheet name="Navodila za izpolnjevanje" sheetId="3" r:id="rId1"/>
    <sheet name="Obrazec št. 1A" sheetId="5" r:id="rId2"/>
    <sheet name="Obrazec št.1B " sheetId="1" r:id="rId3"/>
    <sheet name="Točke po merilih" sheetId="2" r:id="rId4"/>
    <sheet name="List4" sheetId="4" state="hidden" r:id="rId5"/>
  </sheets>
  <definedNames>
    <definedName name="_xlnm.Print_Area" localSheetId="2">'Obrazec št.1B '!$A$1:$Y$43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5" l="1"/>
  <c r="D16" i="2"/>
  <c r="D15" i="2"/>
  <c r="I45" i="5"/>
  <c r="E68" i="5"/>
  <c r="E84" i="5" s="1"/>
  <c r="H46" i="5" l="1"/>
  <c r="H52" i="5" s="1"/>
  <c r="G79" i="5"/>
  <c r="G85" i="5" s="1"/>
  <c r="F79" i="5"/>
  <c r="F85" i="5" s="1"/>
  <c r="E79" i="5"/>
  <c r="H78" i="5"/>
  <c r="H77" i="5"/>
  <c r="H76" i="5"/>
  <c r="H75" i="5"/>
  <c r="H74" i="5"/>
  <c r="F68" i="5"/>
  <c r="F84" i="5" s="1"/>
  <c r="F86" i="5" s="1"/>
  <c r="G68" i="5"/>
  <c r="G84" i="5" s="1"/>
  <c r="G86" i="5" s="1"/>
  <c r="H67" i="5"/>
  <c r="H66" i="5"/>
  <c r="H65" i="5"/>
  <c r="H64" i="5"/>
  <c r="H63" i="5"/>
  <c r="G54" i="5"/>
  <c r="F54" i="5"/>
  <c r="E54" i="5"/>
  <c r="E8" i="1"/>
  <c r="K8" i="1"/>
  <c r="R8" i="1"/>
  <c r="E9" i="1"/>
  <c r="K9" i="1"/>
  <c r="R9" i="1"/>
  <c r="E10" i="1"/>
  <c r="K10" i="1"/>
  <c r="R10" i="1"/>
  <c r="E11" i="1"/>
  <c r="K11" i="1"/>
  <c r="R11" i="1"/>
  <c r="E12" i="1"/>
  <c r="K12" i="1"/>
  <c r="R12" i="1"/>
  <c r="E13" i="1"/>
  <c r="K13" i="1"/>
  <c r="R13" i="1"/>
  <c r="E14" i="1"/>
  <c r="K14" i="1"/>
  <c r="R14" i="1"/>
  <c r="E15" i="1"/>
  <c r="K15" i="1"/>
  <c r="R15" i="1"/>
  <c r="E16" i="1"/>
  <c r="K16" i="1"/>
  <c r="R16" i="1"/>
  <c r="E17" i="1"/>
  <c r="K17" i="1"/>
  <c r="R17" i="1"/>
  <c r="E18" i="1"/>
  <c r="K18" i="1"/>
  <c r="R18" i="1"/>
  <c r="E19" i="1"/>
  <c r="K19" i="1"/>
  <c r="R19" i="1"/>
  <c r="E20" i="1"/>
  <c r="K20" i="1"/>
  <c r="R20" i="1"/>
  <c r="E21" i="1"/>
  <c r="K21" i="1"/>
  <c r="R21" i="1"/>
  <c r="E22" i="1"/>
  <c r="K22" i="1"/>
  <c r="R22" i="1"/>
  <c r="E23" i="1"/>
  <c r="K23" i="1"/>
  <c r="R23" i="1"/>
  <c r="E24" i="1"/>
  <c r="K24" i="1"/>
  <c r="R24" i="1"/>
  <c r="E25" i="1"/>
  <c r="K25" i="1"/>
  <c r="R25" i="1"/>
  <c r="E26" i="1"/>
  <c r="K26" i="1"/>
  <c r="R26" i="1"/>
  <c r="E27" i="1"/>
  <c r="K27" i="1"/>
  <c r="R27" i="1"/>
  <c r="E28" i="1"/>
  <c r="K28" i="1"/>
  <c r="R28" i="1"/>
  <c r="E29" i="1"/>
  <c r="K29" i="1"/>
  <c r="R29" i="1"/>
  <c r="E30" i="1"/>
  <c r="K30" i="1"/>
  <c r="R30" i="1"/>
  <c r="E31" i="1"/>
  <c r="K31" i="1"/>
  <c r="R31" i="1"/>
  <c r="E32" i="1"/>
  <c r="K32" i="1"/>
  <c r="R32" i="1"/>
  <c r="E33" i="1"/>
  <c r="K33" i="1"/>
  <c r="R33" i="1"/>
  <c r="E34" i="1"/>
  <c r="K34" i="1"/>
  <c r="R34" i="1"/>
  <c r="E35" i="1"/>
  <c r="K35" i="1"/>
  <c r="R35" i="1"/>
  <c r="E36" i="1"/>
  <c r="K36" i="1"/>
  <c r="R36" i="1"/>
  <c r="E37" i="1"/>
  <c r="K37" i="1"/>
  <c r="R37" i="1"/>
  <c r="C10" i="2"/>
  <c r="C8" i="2"/>
  <c r="C49" i="2"/>
  <c r="D49" i="2" s="1"/>
  <c r="C48" i="2"/>
  <c r="D48" i="2" s="1"/>
  <c r="C47" i="2"/>
  <c r="D47" i="2" s="1"/>
  <c r="E85" i="5" l="1"/>
  <c r="H79" i="5"/>
  <c r="H68" i="5"/>
  <c r="H84" i="5"/>
  <c r="H54" i="5"/>
  <c r="H47" i="5"/>
  <c r="H53" i="5" s="1"/>
  <c r="D50" i="2"/>
  <c r="I11" i="2" s="1"/>
  <c r="D18" i="2"/>
  <c r="D34" i="2"/>
  <c r="E86" i="5" l="1"/>
  <c r="H86" i="5" s="1"/>
  <c r="H85" i="5"/>
  <c r="D8" i="2"/>
  <c r="C13" i="2" l="1"/>
  <c r="C12" i="2"/>
  <c r="C11" i="2"/>
  <c r="C9" i="2"/>
  <c r="D29" i="2"/>
  <c r="D30" i="2" l="1"/>
  <c r="D14" i="2"/>
  <c r="D13" i="2" l="1"/>
  <c r="D12" i="2"/>
  <c r="D11" i="2"/>
  <c r="D10" i="2"/>
  <c r="D9" i="2"/>
  <c r="D33" i="2" l="1"/>
  <c r="D31" i="2"/>
  <c r="D17" i="2" l="1"/>
  <c r="D21" i="2" s="1"/>
  <c r="D22" i="2" s="1"/>
  <c r="D32" i="2"/>
  <c r="D35" i="2" l="1"/>
  <c r="D38" i="2" s="1"/>
  <c r="D39" i="2" s="1"/>
  <c r="I10" i="2" s="1"/>
  <c r="I9" i="2"/>
  <c r="I12" i="2" l="1"/>
</calcChain>
</file>

<file path=xl/sharedStrings.xml><?xml version="1.0" encoding="utf-8"?>
<sst xmlns="http://schemas.openxmlformats.org/spreadsheetml/2006/main" count="377" uniqueCount="207">
  <si>
    <t>NAVODILA ZA IZPOLNJEVANJE</t>
  </si>
  <si>
    <r>
      <rPr>
        <b/>
        <sz val="16"/>
        <color theme="1"/>
        <rFont val="Aptos Narrow"/>
        <family val="2"/>
        <scheme val="minor"/>
      </rPr>
      <t>Obrazec št. 1A</t>
    </r>
    <r>
      <rPr>
        <b/>
        <sz val="12"/>
        <color theme="1"/>
        <rFont val="Aptos Narrow"/>
        <family val="2"/>
        <scheme val="minor"/>
      </rPr>
      <t xml:space="preserve"> </t>
    </r>
    <r>
      <rPr>
        <sz val="12"/>
        <color theme="1"/>
        <rFont val="Aptos Narrow"/>
        <family val="2"/>
        <charset val="238"/>
        <scheme val="minor"/>
      </rPr>
      <t>splošni podatki o vlogi in vlagatelju</t>
    </r>
  </si>
  <si>
    <t xml:space="preserve">Splošno </t>
  </si>
  <si>
    <t>Podatke vnašate v rumeno obarvana polja, ki se po vnosu razbarvajo. Ostala polja se po vašem izboru samodejno izpolnijo.</t>
  </si>
  <si>
    <t>1. SPLOŠNI PODATKI O VLOGI IN VLAGATELJU</t>
  </si>
  <si>
    <t xml:space="preserve">V to poglavje vnesete splošne podatke o vlogi in vlagatelju. </t>
  </si>
  <si>
    <t>2. KRATEK OPIS PROJEKTA</t>
  </si>
  <si>
    <t>V to poglavje vnesete kratek opis projekta (namen in cilj; trenutno stanje) pri čemer upoštevate omejitve za število znakov.</t>
  </si>
  <si>
    <t>3. FINANČNA KONSTRUKCIJA PROJEKTA</t>
  </si>
  <si>
    <r>
      <rPr>
        <b/>
        <sz val="16"/>
        <color theme="1"/>
        <rFont val="Aptos Narrow"/>
        <family val="2"/>
        <scheme val="minor"/>
      </rPr>
      <t>Obrazec št. 1B</t>
    </r>
    <r>
      <rPr>
        <sz val="12"/>
        <color theme="1"/>
        <rFont val="Aptos Narrow"/>
        <family val="2"/>
        <scheme val="minor"/>
      </rPr>
      <t xml:space="preserve"> za izpolnjevanje vsebuje zavihka: "Podatki o nakupu oziroma zakupu novih baterijskih električnih vozilih in o zasebni oziroma javni polnilni infrastrukturi" ter "Točke po merilih za nakup oziroma zakup novih baterijskih električnih vozil in zasebno oziroma javno polnilno infrastrukturo"</t>
    </r>
  </si>
  <si>
    <t>4. PODATKI O VOZILIH, POLNILNIH MESTIH TER OVE</t>
  </si>
  <si>
    <r>
      <rPr>
        <b/>
        <sz val="12"/>
        <color rgb="FF000000"/>
        <rFont val="Aptos Narrow"/>
      </rPr>
      <t xml:space="preserve">"Podatki o nakupu/zakupu novih baterijskih električnih vozilih in o zasebni oziroma javni polnilni infrastrukturi" </t>
    </r>
    <r>
      <rPr>
        <sz val="12"/>
        <color rgb="FF000000"/>
        <rFont val="Aptos Narrow"/>
      </rPr>
      <t xml:space="preserve">v ta zavihek vnašate podatke o vozilih za prevoz blaga in polnilnem parku (lokaciji na kateri je eno ali več polnilnih mest). Če prijavljate </t>
    </r>
    <r>
      <rPr>
        <b/>
        <u/>
        <sz val="12"/>
        <color rgb="FF000000"/>
        <rFont val="Aptos Narrow"/>
      </rPr>
      <t>več lokaci</t>
    </r>
    <r>
      <rPr>
        <sz val="12"/>
        <color rgb="FF000000"/>
        <rFont val="Aptos Narrow"/>
      </rPr>
      <t>j, podatke vnesete</t>
    </r>
    <r>
      <rPr>
        <b/>
        <u/>
        <sz val="12"/>
        <color rgb="FF000000"/>
        <rFont val="Aptos Narrow"/>
      </rPr>
      <t xml:space="preserve"> za vsako lokacijo posebej</t>
    </r>
    <r>
      <rPr>
        <sz val="12"/>
        <color rgb="FF000000"/>
        <rFont val="Aptos Narrow"/>
      </rPr>
      <t>.</t>
    </r>
  </si>
  <si>
    <t xml:space="preserve">V polja vnesete podatke o  vozilih za prevoz blaga. </t>
  </si>
  <si>
    <t>N1</t>
  </si>
  <si>
    <t>Vsesitve število kupljeni/zakupljenih novih baterijskih električnih vozil kategorije N1 (vozila za prevoz blaga z največjo maso do vključno 3,5 tone).</t>
  </si>
  <si>
    <t>N2</t>
  </si>
  <si>
    <t>Vnesite število kupljeni/zakupljenih novih baterijskih električnih vozil kategorije N2 (vozila za prevoz blaga z največjo maso od vključno 3,5 tone do vključno 12 ton).</t>
  </si>
  <si>
    <t>N3</t>
  </si>
  <si>
    <t>Vnesite število kupljeni/zakupljenih novih baterijskih električnih vozil kategorije N3 (vozila za prevoz blaga z največjo maso večjo od 12 ton).</t>
  </si>
  <si>
    <t>Skupaj št. novih baterijskih električnih vozil</t>
  </si>
  <si>
    <t>Se samodejno sešteje glede na vnose v predhodna polja.</t>
  </si>
  <si>
    <t>V polja vnesete osnovne podatke o lokaciji polnilnega parka</t>
  </si>
  <si>
    <t>Naslov lokacije (ulica, hišna številka, kraj)</t>
  </si>
  <si>
    <t>Npr. Tržaška 15, Ljubljana</t>
  </si>
  <si>
    <t>Dostopnost polnilnega parka</t>
  </si>
  <si>
    <t>S spustinim seznamom izberite ali bo na lokaciji zasebna polnilna infrastruktura ali javno dostopna polnilna infrastruktura.</t>
  </si>
  <si>
    <t>V polja vnašate podatke o polnilnih mestih</t>
  </si>
  <si>
    <t xml:space="preserve"> 11kW≤P≤22 kW</t>
  </si>
  <si>
    <r>
      <t>Vnesite število polnilnih mest katerih izhodna (nazivna) moč ni manjša od 11 kW in ne večja od 22 kW ,</t>
    </r>
    <r>
      <rPr>
        <sz val="12"/>
        <rFont val="Aptos Narrow"/>
        <family val="2"/>
        <scheme val="minor"/>
      </rPr>
      <t xml:space="preserve"> </t>
    </r>
    <r>
      <rPr>
        <b/>
        <sz val="12"/>
        <rFont val="Aptos Narrow"/>
        <family val="2"/>
        <scheme val="minor"/>
      </rPr>
      <t>tj. »izhodna moč« pomeni teoretično največjo moč, izraženo v kW, ki jo lahko polnilno mesto, postaja ali park dobavlja vozilom.</t>
    </r>
  </si>
  <si>
    <t>50kW ≤P≤150 kW</t>
  </si>
  <si>
    <t xml:space="preserve">Vnesite število polnilnih mest katerih izhodna (nazivna) moč ni manjša od 50 kW in ne večja od 150 kW </t>
  </si>
  <si>
    <r>
      <t>150kW&lt;P</t>
    </r>
    <r>
      <rPr>
        <b/>
        <sz val="12"/>
        <color theme="1"/>
        <rFont val="Calibri"/>
        <family val="2"/>
        <charset val="238"/>
      </rPr>
      <t>≤350 kW</t>
    </r>
  </si>
  <si>
    <t>Vnesite število polnilnih mest katerih izhodna (nazivna) moč ni manjša od 150 kW in ne večja od 350 kW</t>
  </si>
  <si>
    <t>Skupaj št. PM</t>
  </si>
  <si>
    <t>a) Izhodna (nazivna) moč polnilnega parka(vsa PM skupaj) v kW</t>
  </si>
  <si>
    <r>
      <t xml:space="preserve">Vnesite izhodno (nazivno) moč polnilnega parka, tj. vseh polnilnih mest skupaj </t>
    </r>
    <r>
      <rPr>
        <b/>
        <u/>
        <sz val="12"/>
        <color rgb="FF000000"/>
        <rFont val="Calibri"/>
        <family val="2"/>
        <charset val="238"/>
      </rPr>
      <t>v enoti kW (kilovat).</t>
    </r>
  </si>
  <si>
    <r>
      <t>Dejansko zagotovljena priključna moč polnilnega parka na distribucijskem omrežju v</t>
    </r>
    <r>
      <rPr>
        <b/>
        <u/>
        <sz val="12"/>
        <color rgb="FF000000"/>
        <rFont val="Aptos Narrow"/>
        <family val="2"/>
        <charset val="238"/>
      </rPr>
      <t xml:space="preserve"> kW </t>
    </r>
  </si>
  <si>
    <t>Vnesite dejansko zagotovljeno priključno moč na distribucijskem omrežju v enoti kW (kilovat), tj. moč, ki je na prevzemno-predajnem mestu za namene polnjenja dejansko zagotovljena. Priključna moč polnilnega parka mora znašati za AC polnilna mesta najmanj 11 kW za vsako prijavljeno polnilno mesto ter vsaj 70 % izhodne moči vsakega prijavljenega DC polnilnega mesta.   Glejte prilogo št. 1: Tehnične smernice</t>
  </si>
  <si>
    <t>Št. izdanega soglasja elektrooperaterja (SZP) za polnilni park (obvezna priloga)</t>
  </si>
  <si>
    <t>Vnesite št. SZP (soglasje za priključitev) za prevzmeno-predajno mesto na katerega bodo priključena polnilna mesta oz.polnilni park. SZP tudi obvezno priložite k vlogi.</t>
  </si>
  <si>
    <t>V polja vnašate podatke o proizvodni napravi EE iz OVE, ki je priključena ali na isto prevzemno-predajno mesto kot bo polnilni park ali na isti objekt na katerega bo priključen polnilni park.</t>
  </si>
  <si>
    <t>Polnilna mesta imajo možnost koriščenja EE iz OVE?</t>
  </si>
  <si>
    <r>
      <rPr>
        <b/>
        <u/>
        <sz val="12"/>
        <color theme="1"/>
        <rFont val="Aptos Narrow"/>
        <family val="2"/>
        <charset val="238"/>
        <scheme val="minor"/>
      </rPr>
      <t>Obvezno izberite iz seznama ali DA ali NE</t>
    </r>
    <r>
      <rPr>
        <sz val="12"/>
        <color theme="1"/>
        <rFont val="Aptos Narrow"/>
        <family val="2"/>
        <charset val="238"/>
        <scheme val="minor"/>
      </rPr>
      <t>. V primeru, da izberete NE (na lokaciji ni OVE naprave oz. bi delež OVE bil nižji kot 10 %), se vsa polja avtomatsko obarvajo sivo in nadaljnje več ne izpolnjujete polj v tem delu obrazca.</t>
    </r>
  </si>
  <si>
    <r>
      <t xml:space="preserve">b) Nazivna (inštalirana) moč proizvodne naprave za EE iz OVE </t>
    </r>
    <r>
      <rPr>
        <b/>
        <u/>
        <sz val="12"/>
        <color theme="1"/>
        <rFont val="Aptos Narrow"/>
        <family val="2"/>
        <charset val="238"/>
        <scheme val="minor"/>
      </rPr>
      <t>v kW</t>
    </r>
  </si>
  <si>
    <r>
      <t xml:space="preserve">V kolikor ste v prejšnjem polju izbrali DA, vnesete nazivno (inštalirano) moč naprave OVE </t>
    </r>
    <r>
      <rPr>
        <b/>
        <u/>
        <sz val="12"/>
        <color theme="1"/>
        <rFont val="Aptos Narrow"/>
        <family val="2"/>
        <charset val="238"/>
        <scheme val="minor"/>
      </rPr>
      <t>v enoti kW (kilovat) tako kot izhaja iz SZP.</t>
    </r>
  </si>
  <si>
    <t>Delež OVE = b/a*100 v %</t>
  </si>
  <si>
    <t>Glede na vnose v stolpec M in R se samodejno izračuna razmerje med nazivno močjo OVE naprave in nazivno močjo polnilnega parka, ki se upošteva pri merilu - možnost koriščenja lokalno proizvedene EE iz OVE.</t>
  </si>
  <si>
    <t>Polnilni park je priključen na isto prevzemno/predajno mesto kot proizvodna naprava EE iz OVE?</t>
  </si>
  <si>
    <t xml:space="preserve">Izberite ustrezno iz seznama (DA ali NE). </t>
  </si>
  <si>
    <t>Polnilni park je priključen na isti objekt kot proizvodna naprava EE iz OVE?</t>
  </si>
  <si>
    <t>Izberite ustrezno iz seznama (DA ali NE). V kolikor proizvodna naprava EE iz OVE ni priključena na isto prevzemno-predajno mesto kot polnilni park, mora biti priključena vsaj na isti objekt na katerega je priključen polnilni park.</t>
  </si>
  <si>
    <t>ID stavbe/objekta</t>
  </si>
  <si>
    <t>Vnesite ID stavbe npr. 1234/789.</t>
  </si>
  <si>
    <t>K.O.; Parcelna številka</t>
  </si>
  <si>
    <t>Vnesite številko katastrske občine in parcelno številko stavbe/objekta oz. proizvodne naprave, npr. 1245;12587/25.</t>
  </si>
  <si>
    <t>Naslov lokacije objekta/proizvodne naprave (ulica, hišna številka, kraj)</t>
  </si>
  <si>
    <t xml:space="preserve">Vnesite naslov lokacije na kateri je proizvodna naprava EE iz OVE. </t>
  </si>
  <si>
    <t>Št. izdanega soglasja elektroeperaterja (SZP) za proizvodno napravo EE iz OVE (obvezna priloga)</t>
  </si>
  <si>
    <t>Vnesite številko izdanega SZP iz katerega izhaja nazivna (inštalirana) moč naprave OVE.</t>
  </si>
  <si>
    <t>Opomba</t>
  </si>
  <si>
    <t>V stolpcu Z je prostor, kamor lahko vnesete kakršnokoli opombo/pojasnilo v kolikor je relevantno.</t>
  </si>
  <si>
    <r>
      <t xml:space="preserve">"Točke po merilih" </t>
    </r>
    <r>
      <rPr>
        <sz val="12"/>
        <color theme="1"/>
        <rFont val="Aptos Narrow"/>
        <family val="2"/>
        <charset val="238"/>
        <scheme val="minor"/>
      </rPr>
      <t>v tem zavihku se samodejno izračunajo točke glede na vnose v zavihku "Podatki o nakupu oziroma zakupu novih baterijskih električnih vozilih in o zasebni oziroma javni polnilni infrastrukturi".</t>
    </r>
  </si>
  <si>
    <t>Splošno - pomembno</t>
  </si>
  <si>
    <t>Predlagamo, da predno zavihek "Podatki o nakupu oziroma zakupu novih baterijskih električnih vozilih in o zasebni oziroma javni polnilni infrastrukturi"  natisnete, v filtru izberete le izpolnjene vrstice, tako natisnete le vaše podatke brez praznih vrstic (sicer bo veliko praznih strani). Preden obrazec natisnete za podpis, preverite pravilnost vnosov v zavihku "Točke po merilih".</t>
  </si>
  <si>
    <t>Zavihka "Točke po merilih" ni potrebno natisniti in priložiti k vlogi. Služi vam za kontrolo vnosa podatkov in izračun točk po merilih.</t>
  </si>
  <si>
    <t>K vlogi obvezno oddate natisnjen, podpisan  ter v celoti izpolnjen Obrazca 1 A, B: Vloga na javni razpis, ki mora biti priložena tudi v elektronski obliki (Excel - xls).</t>
  </si>
  <si>
    <t xml:space="preserve">Obrazec št. 1A: Vloga na javni razpis </t>
  </si>
  <si>
    <t>Podatki o nakupu oziroma zakupu novih baterijskih električnih vozilih in o zasebni oziroma javni polnilni infrastrukturi</t>
  </si>
  <si>
    <t>Naziv projekta</t>
  </si>
  <si>
    <t>Vlogo oddajam - samostojno/kot vodilni partner konzorcija</t>
  </si>
  <si>
    <t>Podatki o vlagatelju</t>
  </si>
  <si>
    <t>Uradni naziv vlagatelja</t>
  </si>
  <si>
    <t>Registrirana glavna dejavnost (SKD klasifikacija)</t>
  </si>
  <si>
    <t>Registrirane druge dejavnosti (v kolikor relevantno)</t>
  </si>
  <si>
    <t>Naslov (ulica, hišna številka)</t>
  </si>
  <si>
    <t>Pošta (številka in kraj)</t>
  </si>
  <si>
    <t>Davčna številka</t>
  </si>
  <si>
    <t>Matična številka</t>
  </si>
  <si>
    <t>Številka transakcijskega računa</t>
  </si>
  <si>
    <t>Transakcijski račun je odprt pri:</t>
  </si>
  <si>
    <t>Ime in priimek zakonitega zastopnika vlagatelja</t>
  </si>
  <si>
    <t>Uradni elektronski naslov vlagatelja</t>
  </si>
  <si>
    <t>Ime in priimek skrbnika/skrbnice pogodbe (v primeru izbrane vloge)</t>
  </si>
  <si>
    <t>Elektronski naslov skrbnika/skrbnice pogodbe</t>
  </si>
  <si>
    <t xml:space="preserve">2.1 Namen in cilji projekta </t>
  </si>
  <si>
    <t xml:space="preserve">2.2 Opis trenutnega stanja </t>
  </si>
  <si>
    <t>Celotna vrednost projekta z DDV v EUR</t>
  </si>
  <si>
    <t>Celotna vrednost projekta brez DDV v EUR</t>
  </si>
  <si>
    <t>Zahtevana višina upravičeni stroški skupaj (brez DDV ali drugih dajatev) v EUR</t>
  </si>
  <si>
    <t>Razdelitev po virih</t>
  </si>
  <si>
    <t>Skupaj</t>
  </si>
  <si>
    <t xml:space="preserve">Upravičeni stroški (MOPE) v EUR </t>
  </si>
  <si>
    <t xml:space="preserve"> Viri vlagatelja v EUR</t>
  </si>
  <si>
    <t>3.1 Razdelitev po partnerjih v primeru konzorcija (v kolikor relevantno)</t>
  </si>
  <si>
    <t>a) Upravičeni stroški partnerjev (sredstva MOPE)</t>
  </si>
  <si>
    <t>Partner</t>
  </si>
  <si>
    <t>2027</t>
  </si>
  <si>
    <t>2028</t>
  </si>
  <si>
    <t>Vodilni partner</t>
  </si>
  <si>
    <t>Naziv partnerja 2</t>
  </si>
  <si>
    <t>Naziv partnerja 3</t>
  </si>
  <si>
    <t>Naziv partnerja 4</t>
  </si>
  <si>
    <t>Naziv partnerja 5</t>
  </si>
  <si>
    <t>b) Viri partnerjev</t>
  </si>
  <si>
    <t>3.2 Časovni načrt projekta</t>
  </si>
  <si>
    <t>Aktivnost</t>
  </si>
  <si>
    <t>Čas trajanja od/do (mesec/leto)</t>
  </si>
  <si>
    <t>Kratek opis aktivnosti (trenutno stanje in predvidene aktivnosti oz. izvedene aktivnosti ter morebitna tveganja, ki bi lahko vplivala na pravočasnot izvedbe)</t>
  </si>
  <si>
    <r>
      <rPr>
        <b/>
        <sz val="11"/>
        <color theme="1"/>
        <rFont val="Aptos Narrow"/>
        <family val="2"/>
        <scheme val="minor"/>
      </rPr>
      <t>Pripravljalna dela</t>
    </r>
    <r>
      <rPr>
        <sz val="11"/>
        <color theme="1"/>
        <rFont val="Aptos Narrow"/>
        <family val="2"/>
        <scheme val="minor"/>
      </rPr>
      <t xml:space="preserve"> pred oddajo vloge na razpis (priprava dokumentacije, nakup oz. najem zemljišč, pridobivanje soglasij, dovoljenj, ipd.)</t>
    </r>
  </si>
  <si>
    <r>
      <rPr>
        <b/>
        <sz val="11"/>
        <color theme="1"/>
        <rFont val="Aptos Narrow"/>
        <family val="2"/>
        <scheme val="minor"/>
      </rPr>
      <t>Pripravljalna dela</t>
    </r>
    <r>
      <rPr>
        <sz val="11"/>
        <color theme="1"/>
        <rFont val="Aptos Narrow"/>
        <family val="2"/>
        <scheme val="minor"/>
      </rPr>
      <t xml:space="preserve"> po oddaji vloge na razpis - </t>
    </r>
    <r>
      <rPr>
        <b/>
        <sz val="11"/>
        <color theme="1"/>
        <rFont val="Aptos Narrow"/>
        <family val="2"/>
        <scheme val="minor"/>
      </rPr>
      <t>ureditev polnilnega parka</t>
    </r>
    <r>
      <rPr>
        <sz val="11"/>
        <color theme="1"/>
        <rFont val="Aptos Narrow"/>
        <family val="2"/>
        <scheme val="minor"/>
      </rPr>
      <t xml:space="preserve"> (npr. pridobitev GD, PZI, ipd.)</t>
    </r>
  </si>
  <si>
    <r>
      <rPr>
        <b/>
        <sz val="11"/>
        <color theme="1"/>
        <rFont val="Aptos Narrow"/>
        <family val="2"/>
        <scheme val="minor"/>
      </rPr>
      <t>Pripravljalna dela</t>
    </r>
    <r>
      <rPr>
        <sz val="11"/>
        <color theme="1"/>
        <rFont val="Aptos Narrow"/>
        <family val="2"/>
        <scheme val="minor"/>
      </rPr>
      <t xml:space="preserve"> po oddaji vloge na razpis -</t>
    </r>
    <r>
      <rPr>
        <b/>
        <sz val="11"/>
        <color theme="1"/>
        <rFont val="Aptos Narrow"/>
        <family val="2"/>
        <scheme val="minor"/>
      </rPr>
      <t xml:space="preserve"> priključitev PP na elektrodistribucijski sistem</t>
    </r>
    <r>
      <rPr>
        <sz val="11"/>
        <color theme="1"/>
        <rFont val="Aptos Narrow"/>
        <family val="2"/>
        <scheme val="minor"/>
      </rPr>
      <t xml:space="preserve"> (npr. pridobitev GD, PZI, urejanje služnosti za priključek, ipd.)</t>
    </r>
  </si>
  <si>
    <r>
      <rPr>
        <b/>
        <sz val="11"/>
        <color theme="1"/>
        <rFont val="Aptos Narrow"/>
        <family val="2"/>
        <scheme val="minor"/>
      </rPr>
      <t xml:space="preserve">Izvedbena dela </t>
    </r>
    <r>
      <rPr>
        <sz val="11"/>
        <color theme="1"/>
        <rFont val="Aptos Narrow"/>
        <family val="2"/>
        <scheme val="minor"/>
      </rPr>
      <t xml:space="preserve">- </t>
    </r>
    <r>
      <rPr>
        <b/>
        <sz val="11"/>
        <color theme="1"/>
        <rFont val="Aptos Narrow"/>
        <family val="2"/>
        <scheme val="minor"/>
      </rPr>
      <t>ureditev polnilnega parka</t>
    </r>
    <r>
      <rPr>
        <sz val="11"/>
        <color theme="1"/>
        <rFont val="Aptos Narrow"/>
        <family val="2"/>
        <scheme val="minor"/>
      </rPr>
      <t xml:space="preserve"> (gradbena dela, nakup opreme, ipd.)*</t>
    </r>
  </si>
  <si>
    <r>
      <rPr>
        <b/>
        <sz val="11"/>
        <color theme="1"/>
        <rFont val="Aptos Narrow"/>
        <family val="2"/>
        <scheme val="minor"/>
      </rPr>
      <t>Izvedbena dela</t>
    </r>
    <r>
      <rPr>
        <sz val="11"/>
        <color theme="1"/>
        <rFont val="Aptos Narrow"/>
        <family val="2"/>
        <scheme val="minor"/>
      </rPr>
      <t xml:space="preserve"> - </t>
    </r>
    <r>
      <rPr>
        <b/>
        <sz val="11"/>
        <color theme="1"/>
        <rFont val="Aptos Narrow"/>
        <family val="2"/>
        <scheme val="minor"/>
      </rPr>
      <t>priključitev PP na elektrodistribucijski sistem</t>
    </r>
    <r>
      <rPr>
        <sz val="11"/>
        <color theme="1"/>
        <rFont val="Aptos Narrow"/>
        <family val="2"/>
        <scheme val="minor"/>
      </rPr>
      <t xml:space="preserve">  (gradbena in elektro montažna dela, nakup potrebne opreme, priključitev PP, ipd.)*</t>
    </r>
  </si>
  <si>
    <t xml:space="preserve">*Opomba: izvedbena dela, za katere se bodo uveljavljali upravičeni stroški se ne morejo pričeti pred oddajo vloge. </t>
  </si>
  <si>
    <t>Datum</t>
  </si>
  <si>
    <t>Ime in priimek zakonitega zastopnika vlagatelja:</t>
  </si>
  <si>
    <t>xxxx</t>
  </si>
  <si>
    <t>Žig</t>
  </si>
  <si>
    <t>Podpis zakonitega zastopnika vlagatelja:</t>
  </si>
  <si>
    <t>Obrazec št. 1B: Podatki o polnilni infrastrukturi in vozlih</t>
  </si>
  <si>
    <t>4. PODATKI O VOZILIH, POLNILNIH MESTIH  TER OVE</t>
  </si>
  <si>
    <t>Zap. št.</t>
  </si>
  <si>
    <t>Podatki o vozilih</t>
  </si>
  <si>
    <t>Podatki o polnilnih mestih (PM)</t>
  </si>
  <si>
    <t>Podatki o PM, ki imajo možnost koriščenja EE proizvedene iz OVE</t>
  </si>
  <si>
    <t>Podatki o številu nakupa/zakupa novih baterijskih električnih vozil kategorije N1,N2,N3</t>
  </si>
  <si>
    <t xml:space="preserve">Naslov lokacije ter dostopnost polnilnega parka </t>
  </si>
  <si>
    <r>
      <t>Število polnilnih mest (PM) v polnilnem parku (lokaaciji) glede na</t>
    </r>
    <r>
      <rPr>
        <b/>
        <u/>
        <sz val="11"/>
        <color theme="1"/>
        <rFont val="Aptos Narrow"/>
        <family val="2"/>
        <charset val="238"/>
        <scheme val="minor"/>
      </rPr>
      <t xml:space="preserve"> izhodne moči</t>
    </r>
  </si>
  <si>
    <t>Moč polnjenja polnilnega parka</t>
  </si>
  <si>
    <r>
      <rPr>
        <sz val="10"/>
        <color theme="1"/>
        <rFont val="Aptos Narrow"/>
        <family val="2"/>
        <charset val="238"/>
        <scheme val="minor"/>
      </rPr>
      <t xml:space="preserve"> </t>
    </r>
    <r>
      <rPr>
        <sz val="11"/>
        <color theme="1"/>
        <rFont val="Aptos Narrow"/>
        <family val="2"/>
        <charset val="238"/>
        <scheme val="minor"/>
      </rPr>
      <t>M</t>
    </r>
    <r>
      <rPr>
        <b/>
        <sz val="11"/>
        <color theme="1"/>
        <rFont val="Aptos Narrow"/>
        <family val="2"/>
        <charset val="238"/>
        <scheme val="minor"/>
      </rPr>
      <t>o</t>
    </r>
    <r>
      <rPr>
        <b/>
        <sz val="10"/>
        <color theme="1"/>
        <rFont val="Aptos Narrow"/>
        <family val="2"/>
        <charset val="238"/>
        <scheme val="minor"/>
      </rPr>
      <t>ž</t>
    </r>
    <r>
      <rPr>
        <b/>
        <sz val="11"/>
        <color theme="1"/>
        <rFont val="Aptos Narrow"/>
        <family val="2"/>
        <charset val="238"/>
        <scheme val="minor"/>
      </rPr>
      <t>nost koriščenja lokalno proizvedene električne energije (EE) iz obnovljivih virov (OVE)</t>
    </r>
  </si>
  <si>
    <t>Podatki o priključitvi polnilnega parka  na distribucisjko omrežje</t>
  </si>
  <si>
    <t>Podatki o priključitvi proizvodne naprave EE iz OVE na distribucijski sistem</t>
  </si>
  <si>
    <t>Skupaj  nova baterijska električna vozila</t>
  </si>
  <si>
    <t>Ulica, hišna številka, kraj</t>
  </si>
  <si>
    <t>50kW≤P≤150 kW</t>
  </si>
  <si>
    <r>
      <t>150kW&lt;P</t>
    </r>
    <r>
      <rPr>
        <b/>
        <sz val="11"/>
        <color theme="1"/>
        <rFont val="Calibri"/>
        <family val="2"/>
        <charset val="238"/>
      </rPr>
      <t>≤350 kW</t>
    </r>
  </si>
  <si>
    <r>
      <rPr>
        <b/>
        <sz val="11"/>
        <color rgb="FF000000"/>
        <rFont val="Aptos Narrow"/>
        <scheme val="minor"/>
      </rPr>
      <t xml:space="preserve">a)Izhodna (nazivna) moč polnilnega parka (vsa PM skupaj) </t>
    </r>
    <r>
      <rPr>
        <b/>
        <u/>
        <sz val="11"/>
        <color rgb="FF000000"/>
        <rFont val="Aptos Narrow"/>
      </rPr>
      <t>v kW</t>
    </r>
  </si>
  <si>
    <r>
      <t>Dejansko zagotovljena priključna moč polnilnega parka na distribucijskem omrežju v</t>
    </r>
    <r>
      <rPr>
        <b/>
        <u/>
        <sz val="11"/>
        <color rgb="FF000000"/>
        <rFont val="Aptos Narrow"/>
        <family val="2"/>
        <charset val="238"/>
      </rPr>
      <t xml:space="preserve"> kW </t>
    </r>
    <r>
      <rPr>
        <b/>
        <sz val="11"/>
        <color rgb="FF000000"/>
        <rFont val="Aptos Narrow"/>
        <family val="2"/>
        <charset val="238"/>
      </rPr>
      <t>(kot izhaja iz PzI-11 kW za AC in 70% za DC)</t>
    </r>
  </si>
  <si>
    <r>
      <t>Št. izdanega soglasja elektrooperaterja (SZP) za hranilnik, če ga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 xml:space="preserve">bo </t>
    </r>
    <r>
      <rPr>
        <b/>
        <sz val="11"/>
        <color theme="1"/>
        <rFont val="Aptos Narrow"/>
        <family val="2"/>
        <charset val="238"/>
        <scheme val="minor"/>
      </rPr>
      <t>vlagatelj na lokaciji uporabljal)</t>
    </r>
  </si>
  <si>
    <r>
      <t xml:space="preserve">b) Nazivna (inštalirana) moč proizvodne naprave za EE iz OVE </t>
    </r>
    <r>
      <rPr>
        <b/>
        <u/>
        <sz val="11"/>
        <color theme="1"/>
        <rFont val="Aptos Narrow"/>
        <family val="2"/>
        <charset val="238"/>
        <scheme val="minor"/>
      </rPr>
      <t>v kW</t>
    </r>
  </si>
  <si>
    <t>Izberi iz seznama</t>
  </si>
  <si>
    <t>Podatki o nakupu oziroma zakupu baterijskih električnih vozil in o zasebni oziroma javni polnilni infrastrukturi</t>
  </si>
  <si>
    <r>
      <t>1. Stroškovna učinkovitost dodeljenih spodbud</t>
    </r>
    <r>
      <rPr>
        <sz val="8"/>
        <color theme="1"/>
        <rFont val="Aptos Narrow"/>
        <family val="2"/>
        <charset val="238"/>
        <scheme val="minor"/>
      </rPr>
      <t> </t>
    </r>
    <r>
      <rPr>
        <b/>
        <sz val="11"/>
        <color theme="1"/>
        <rFont val="Arial"/>
        <family val="2"/>
        <charset val="238"/>
      </rPr>
      <t xml:space="preserve"> (najvišje število točk pri tem merilu = 20)</t>
    </r>
  </si>
  <si>
    <r>
      <t>Vnesite zahtevano višino upravičenih stroškov na dve decimalki natančno kot izhaja iz poslovnega načrta oz. investicijske dokumentacije.</t>
    </r>
    <r>
      <rPr>
        <b/>
        <i/>
        <sz val="11"/>
        <color rgb="FFFF0000"/>
        <rFont val="Aptos Narrow"/>
        <family val="2"/>
        <scheme val="minor"/>
      </rPr>
      <t xml:space="preserve"> </t>
    </r>
  </si>
  <si>
    <t>Izhodna moč polnilnega mesta (PM) ter kategorija tovornega vozila</t>
  </si>
  <si>
    <t>a) Maksimalen upravičen strošek v EUR (referenčna vrednost)</t>
  </si>
  <si>
    <t>b) št. prijavljenih PM oz. tovornih vozil</t>
  </si>
  <si>
    <t>a x b =  največja možna zahtevana višina upravičenih stroškov v EUR</t>
  </si>
  <si>
    <r>
      <t>Pregled točk po merilih (</t>
    </r>
    <r>
      <rPr>
        <sz val="12"/>
        <color theme="1"/>
        <rFont val="Aptos Narrow"/>
        <family val="2"/>
        <charset val="238"/>
        <scheme val="minor"/>
      </rPr>
      <t>minimalno število točk, za uvrstitev projekta za sofinanciranje = 20)</t>
    </r>
  </si>
  <si>
    <r>
      <t>11kW</t>
    </r>
    <r>
      <rPr>
        <sz val="11"/>
        <color theme="1"/>
        <rFont val="Aptos Narrow"/>
        <family val="2"/>
      </rPr>
      <t>≤</t>
    </r>
    <r>
      <rPr>
        <sz val="11"/>
        <color theme="1"/>
        <rFont val="Aptos Narrow"/>
        <family val="2"/>
        <charset val="238"/>
        <scheme val="minor"/>
      </rPr>
      <t>P≤22 kW</t>
    </r>
  </si>
  <si>
    <t>Merilo</t>
  </si>
  <si>
    <t>Točke</t>
  </si>
  <si>
    <t>1.</t>
  </si>
  <si>
    <r>
      <t>T</t>
    </r>
    <r>
      <rPr>
        <vertAlign val="subscript"/>
        <sz val="12"/>
        <color theme="1"/>
        <rFont val="Aptos Narrow"/>
        <family val="2"/>
        <charset val="238"/>
        <scheme val="minor"/>
      </rPr>
      <t>SU</t>
    </r>
  </si>
  <si>
    <r>
      <t>150kW&lt;P</t>
    </r>
    <r>
      <rPr>
        <sz val="11"/>
        <color theme="1"/>
        <rFont val="Calibri"/>
        <family val="2"/>
        <charset val="238"/>
      </rPr>
      <t>≤350 kW</t>
    </r>
  </si>
  <si>
    <t>2.</t>
  </si>
  <si>
    <r>
      <t>T</t>
    </r>
    <r>
      <rPr>
        <vertAlign val="subscript"/>
        <sz val="12"/>
        <color theme="1"/>
        <rFont val="Aptos Narrow"/>
        <family val="2"/>
        <scheme val="minor"/>
      </rPr>
      <t>OVE</t>
    </r>
  </si>
  <si>
    <t xml:space="preserve">3. </t>
  </si>
  <si>
    <r>
      <t>T</t>
    </r>
    <r>
      <rPr>
        <vertAlign val="subscript"/>
        <sz val="12"/>
        <color theme="1"/>
        <rFont val="Aptos Narrow"/>
        <family val="2"/>
        <scheme val="minor"/>
      </rPr>
      <t>BEV</t>
    </r>
  </si>
  <si>
    <t>SKUPAJ TOČKE</t>
  </si>
  <si>
    <t>št. prijavljenih PM ter tovornih vozil skupaj</t>
  </si>
  <si>
    <t xml:space="preserve"> Največja možna zahtevana višina upravičenih stroškov za polnilna mesta</t>
  </si>
  <si>
    <t xml:space="preserve"> Največja možna zahtevana višina upravičenih stroškov za vozila</t>
  </si>
  <si>
    <r>
      <t xml:space="preserve"> Največja možna zahtevana višina upravičenih stroškov - SKUPAJ (SOF</t>
    </r>
    <r>
      <rPr>
        <b/>
        <vertAlign val="subscript"/>
        <sz val="11"/>
        <color theme="1"/>
        <rFont val="Aptos Narrow"/>
        <family val="2"/>
        <charset val="238"/>
        <scheme val="minor"/>
      </rPr>
      <t>MAKS</t>
    </r>
    <r>
      <rPr>
        <b/>
        <sz val="11"/>
        <color theme="1"/>
        <rFont val="Aptos Narrow"/>
        <family val="2"/>
        <charset val="238"/>
        <scheme val="minor"/>
      </rPr>
      <t>)</t>
    </r>
  </si>
  <si>
    <t>Zahtevana višina upravičenih stroškov  - SKUPAJ (SOF)</t>
  </si>
  <si>
    <r>
      <t>T</t>
    </r>
    <r>
      <rPr>
        <vertAlign val="subscript"/>
        <sz val="11"/>
        <color theme="1"/>
        <rFont val="Aptos Narrow"/>
        <family val="2"/>
        <charset val="238"/>
        <scheme val="minor"/>
      </rPr>
      <t>SU</t>
    </r>
    <r>
      <rPr>
        <sz val="11"/>
        <color theme="1"/>
        <rFont val="Aptos Narrow"/>
        <family val="2"/>
        <charset val="238"/>
        <scheme val="minor"/>
      </rPr>
      <t xml:space="preserve"> = 20 * (1-SOF/SOF</t>
    </r>
    <r>
      <rPr>
        <vertAlign val="subscript"/>
        <sz val="11"/>
        <color theme="1"/>
        <rFont val="Aptos Narrow"/>
        <family val="2"/>
        <charset val="238"/>
        <scheme val="minor"/>
      </rPr>
      <t>MAKS</t>
    </r>
    <r>
      <rPr>
        <sz val="11"/>
        <color theme="1"/>
        <rFont val="Aptos Narrow"/>
        <family val="2"/>
        <charset val="238"/>
        <scheme val="minor"/>
      </rPr>
      <t>)/0,2</t>
    </r>
  </si>
  <si>
    <t>Izračun po merilu</t>
  </si>
  <si>
    <r>
      <t>Točke po merilu - stroškovna učinkovitost spodbud (T</t>
    </r>
    <r>
      <rPr>
        <b/>
        <vertAlign val="subscript"/>
        <sz val="11"/>
        <color theme="1"/>
        <rFont val="Aptos Narrow"/>
        <family val="2"/>
        <charset val="238"/>
        <scheme val="minor"/>
      </rPr>
      <t>SU</t>
    </r>
    <r>
      <rPr>
        <b/>
        <sz val="11"/>
        <color theme="1"/>
        <rFont val="Aptos Narrow"/>
        <family val="2"/>
        <charset val="238"/>
        <scheme val="minor"/>
      </rPr>
      <t>)</t>
    </r>
  </si>
  <si>
    <t>2. Možnost koriščenja lokalno proizvedene električne energije iz obnovljivih virov (najvišje število točk pri tem merilu je 20)</t>
  </si>
  <si>
    <t>Pogoj</t>
  </si>
  <si>
    <t>Število točk</t>
  </si>
  <si>
    <t>Število PM</t>
  </si>
  <si>
    <r>
      <t>P</t>
    </r>
    <r>
      <rPr>
        <vertAlign val="subscript"/>
        <sz val="11"/>
        <color theme="1"/>
        <rFont val="Aptos Narrow"/>
        <family val="2"/>
        <charset val="238"/>
        <scheme val="minor"/>
      </rPr>
      <t xml:space="preserve">OVE </t>
    </r>
    <r>
      <rPr>
        <sz val="11"/>
        <color theme="1"/>
        <rFont val="Aptos Narrow"/>
        <family val="2"/>
        <charset val="238"/>
        <scheme val="minor"/>
      </rPr>
      <t>≥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</si>
  <si>
    <r>
      <t>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 xml:space="preserve"> &gt;P</t>
    </r>
    <r>
      <rPr>
        <vertAlign val="subscript"/>
        <sz val="11"/>
        <color theme="1"/>
        <rFont val="Aptos Narrow"/>
        <family val="2"/>
        <charset val="238"/>
        <scheme val="minor"/>
      </rPr>
      <t xml:space="preserve">OVE </t>
    </r>
    <r>
      <rPr>
        <sz val="11"/>
        <color theme="1"/>
        <rFont val="Aptos Narrow"/>
        <family val="2"/>
        <charset val="238"/>
        <scheme val="minor"/>
      </rPr>
      <t>≥60 %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</si>
  <si>
    <r>
      <t>60 %</t>
    </r>
    <r>
      <rPr>
        <sz val="10"/>
        <color theme="1"/>
        <rFont val="Aptos Narrow"/>
        <family val="2"/>
        <charset val="238"/>
        <scheme val="minor"/>
      </rPr>
      <t xml:space="preserve"> </t>
    </r>
    <r>
      <rPr>
        <sz val="11"/>
        <color theme="1"/>
        <rFont val="Aptos Narrow"/>
        <family val="2"/>
        <charset val="238"/>
        <scheme val="minor"/>
      </rPr>
      <t>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 xml:space="preserve"> &gt;P</t>
    </r>
    <r>
      <rPr>
        <vertAlign val="subscript"/>
        <sz val="11"/>
        <color theme="1"/>
        <rFont val="Aptos Narrow"/>
        <family val="2"/>
        <charset val="238"/>
        <scheme val="minor"/>
      </rPr>
      <t xml:space="preserve">OVE </t>
    </r>
    <r>
      <rPr>
        <sz val="11"/>
        <color theme="1"/>
        <rFont val="Aptos Narrow"/>
        <family val="2"/>
        <charset val="238"/>
        <scheme val="minor"/>
      </rPr>
      <t>≥30 %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</si>
  <si>
    <r>
      <t>30 %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 xml:space="preserve"> &gt;P</t>
    </r>
    <r>
      <rPr>
        <vertAlign val="subscript"/>
        <sz val="11"/>
        <color theme="1"/>
        <rFont val="Aptos Narrow"/>
        <family val="2"/>
        <charset val="238"/>
        <scheme val="minor"/>
      </rPr>
      <t>OVE</t>
    </r>
    <r>
      <rPr>
        <sz val="11"/>
        <color theme="1"/>
        <rFont val="Aptos Narrow"/>
        <family val="2"/>
        <charset val="238"/>
        <scheme val="minor"/>
      </rPr>
      <t xml:space="preserve"> ≥10 %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</si>
  <si>
    <r>
      <t>P</t>
    </r>
    <r>
      <rPr>
        <vertAlign val="subscript"/>
        <sz val="11"/>
        <color theme="1"/>
        <rFont val="Aptos Narrow"/>
        <family val="2"/>
        <charset val="238"/>
        <scheme val="minor"/>
      </rPr>
      <t>OVE</t>
    </r>
    <r>
      <rPr>
        <sz val="11"/>
        <color theme="1"/>
        <rFont val="Aptos Narrow"/>
        <family val="2"/>
        <charset val="238"/>
        <scheme val="minor"/>
      </rPr>
      <t>&lt; 10 % P</t>
    </r>
    <r>
      <rPr>
        <vertAlign val="subscript"/>
        <sz val="11"/>
        <color theme="1"/>
        <rFont val="Aptos Narrow"/>
        <family val="2"/>
        <charset val="238"/>
        <scheme val="minor"/>
      </rPr>
      <t xml:space="preserve">PM </t>
    </r>
  </si>
  <si>
    <t>ni možnosti koriščenja OVE</t>
  </si>
  <si>
    <r>
      <t>T</t>
    </r>
    <r>
      <rPr>
        <b/>
        <vertAlign val="subscript"/>
        <sz val="11"/>
        <color theme="1"/>
        <rFont val="Aptos Narrow"/>
        <family val="2"/>
        <charset val="238"/>
        <scheme val="minor"/>
      </rPr>
      <t xml:space="preserve">OVE </t>
    </r>
    <r>
      <rPr>
        <sz val="11"/>
        <color theme="1"/>
        <rFont val="Aptos Narrow"/>
        <family val="2"/>
        <charset val="238"/>
        <scheme val="minor"/>
      </rPr>
      <t>= 20 * št. PM (P</t>
    </r>
    <r>
      <rPr>
        <vertAlign val="subscript"/>
        <sz val="11"/>
        <color theme="1"/>
        <rFont val="Aptos Narrow"/>
        <family val="2"/>
        <charset val="238"/>
        <scheme val="minor"/>
      </rPr>
      <t xml:space="preserve">OVE </t>
    </r>
    <r>
      <rPr>
        <sz val="11"/>
        <color theme="1"/>
        <rFont val="Aptos Narrow"/>
        <family val="2"/>
        <charset val="238"/>
        <scheme val="minor"/>
      </rPr>
      <t>≥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>)/PM</t>
    </r>
    <r>
      <rPr>
        <vertAlign val="subscript"/>
        <sz val="11"/>
        <color theme="1"/>
        <rFont val="Aptos Narrow"/>
        <family val="2"/>
        <charset val="238"/>
        <scheme val="minor"/>
      </rPr>
      <t>TOTAL</t>
    </r>
    <r>
      <rPr>
        <sz val="11"/>
        <color theme="1"/>
        <rFont val="Aptos Narrow"/>
        <family val="2"/>
        <charset val="238"/>
        <scheme val="minor"/>
      </rPr>
      <t xml:space="preserve"> +15* št. PM (P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 xml:space="preserve"> &gt;P</t>
    </r>
    <r>
      <rPr>
        <vertAlign val="subscript"/>
        <sz val="11"/>
        <color theme="1"/>
        <rFont val="Aptos Narrow"/>
        <family val="2"/>
        <charset val="238"/>
        <scheme val="minor"/>
      </rPr>
      <t xml:space="preserve">OVE </t>
    </r>
    <r>
      <rPr>
        <sz val="11"/>
        <color theme="1"/>
        <rFont val="Aptos Narrow"/>
        <family val="2"/>
        <charset val="238"/>
        <scheme val="minor"/>
      </rPr>
      <t>≥60 %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>)/PM</t>
    </r>
    <r>
      <rPr>
        <vertAlign val="subscript"/>
        <sz val="11"/>
        <color theme="1"/>
        <rFont val="Aptos Narrow"/>
        <family val="2"/>
        <charset val="238"/>
        <scheme val="minor"/>
      </rPr>
      <t>TOTAL</t>
    </r>
    <r>
      <rPr>
        <sz val="11"/>
        <color theme="1"/>
        <rFont val="Aptos Narrow"/>
        <family val="2"/>
        <charset val="238"/>
        <scheme val="minor"/>
      </rPr>
      <t xml:space="preserve"> + 10 *št. PM (30 %</t>
    </r>
    <r>
      <rPr>
        <sz val="10"/>
        <color theme="1"/>
        <rFont val="Aptos Narrow"/>
        <family val="2"/>
        <charset val="238"/>
        <scheme val="minor"/>
      </rPr>
      <t xml:space="preserve"> </t>
    </r>
    <r>
      <rPr>
        <sz val="11"/>
        <color theme="1"/>
        <rFont val="Aptos Narrow"/>
        <family val="2"/>
        <charset val="238"/>
        <scheme val="minor"/>
      </rPr>
      <t>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 xml:space="preserve"> &gt;P</t>
    </r>
    <r>
      <rPr>
        <vertAlign val="subscript"/>
        <sz val="11"/>
        <color theme="1"/>
        <rFont val="Aptos Narrow"/>
        <family val="2"/>
        <charset val="238"/>
        <scheme val="minor"/>
      </rPr>
      <t xml:space="preserve">OVE </t>
    </r>
    <r>
      <rPr>
        <sz val="11"/>
        <color theme="1"/>
        <rFont val="Aptos Narrow"/>
        <family val="2"/>
        <charset val="238"/>
        <scheme val="minor"/>
      </rPr>
      <t>≥10 %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>)/PM</t>
    </r>
    <r>
      <rPr>
        <vertAlign val="subscript"/>
        <sz val="11"/>
        <color theme="1"/>
        <rFont val="Aptos Narrow"/>
        <family val="2"/>
        <charset val="238"/>
        <scheme val="minor"/>
      </rPr>
      <t>TOTAL</t>
    </r>
    <r>
      <rPr>
        <sz val="11"/>
        <color theme="1"/>
        <rFont val="Aptos Narrow"/>
        <family val="2"/>
        <charset val="238"/>
        <scheme val="minor"/>
      </rPr>
      <t xml:space="preserve"> + 5*št. PM (30 %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 xml:space="preserve"> &gt;P</t>
    </r>
    <r>
      <rPr>
        <vertAlign val="subscript"/>
        <sz val="11"/>
        <color theme="1"/>
        <rFont val="Aptos Narrow"/>
        <family val="2"/>
        <charset val="238"/>
        <scheme val="minor"/>
      </rPr>
      <t>OVE</t>
    </r>
    <r>
      <rPr>
        <sz val="11"/>
        <color theme="1"/>
        <rFont val="Aptos Narrow"/>
        <family val="2"/>
        <charset val="238"/>
        <scheme val="minor"/>
      </rPr>
      <t xml:space="preserve"> ≥10 %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>)/PM</t>
    </r>
    <r>
      <rPr>
        <vertAlign val="subscript"/>
        <sz val="11"/>
        <color theme="1"/>
        <rFont val="Aptos Narrow"/>
        <family val="2"/>
        <charset val="238"/>
        <scheme val="minor"/>
      </rPr>
      <t>TOTAL</t>
    </r>
    <r>
      <rPr>
        <sz val="11"/>
        <color theme="1"/>
        <rFont val="Aptos Narrow"/>
        <family val="2"/>
        <charset val="238"/>
        <scheme val="minor"/>
      </rPr>
      <t xml:space="preserve"> </t>
    </r>
  </si>
  <si>
    <t>Točke po merilu - možnost koriščenja EE iz OVE (TOVE)</t>
  </si>
  <si>
    <t>3. Število kupljenih oziroma zakupljenih novih baterijskih električnih vozil (najvišje število točk pri tem merilu je 60)</t>
  </si>
  <si>
    <t>Kategorija vozila</t>
  </si>
  <si>
    <t>Število točk na eno vozilo</t>
  </si>
  <si>
    <t>Število vozil</t>
  </si>
  <si>
    <t>Točke po merilu - število kupljenih oziroma zakupljenih novih baterijskih električnih  vozil</t>
  </si>
  <si>
    <t>DA</t>
  </si>
  <si>
    <t>NE</t>
  </si>
  <si>
    <t>GD</t>
  </si>
  <si>
    <t>MNENJA OZ. SOGLASJA NOSILCEV UREJANJA PROSTORA</t>
  </si>
  <si>
    <t>PZI</t>
  </si>
  <si>
    <t>SZP</t>
  </si>
  <si>
    <t>SZP ZA OVE</t>
  </si>
  <si>
    <t>SZP ZA HRANILNIK</t>
  </si>
  <si>
    <t>drugo (pojasnite)</t>
  </si>
  <si>
    <t>Zasebna polnilna infrastruktura</t>
  </si>
  <si>
    <t>Javna polnilna infrastruktura</t>
  </si>
  <si>
    <t>Zahtevana višina upravičenih stroškov za tovorna vozila (brez DDV ali drugih dajatev) v EUR</t>
  </si>
  <si>
    <t>Zahtevana višina upravičenih stroškov za polnilna mesta (brez DDV ali drugih dajatev) v EUR</t>
  </si>
  <si>
    <t>Vir sredstev/leto (brez DDV)</t>
  </si>
  <si>
    <t>Viri vlagatelja = celotna vrednost projekta - zahtevani upravičeni stroški v EUR</t>
  </si>
  <si>
    <t>Upravičeni stroški partnerjev (sredstva MOPE) brez DDV v EUR</t>
  </si>
  <si>
    <t>Lastni viri partnerjev brez DDV v EUR</t>
  </si>
  <si>
    <t>Vir sredstev/leto (brez DDV v EUR)</t>
  </si>
  <si>
    <t>Upravičeni stroški partnerjev (sredstva MOPE)</t>
  </si>
  <si>
    <t>Lastni viri partnerjev</t>
  </si>
  <si>
    <t>Razdelitev po virih - partnerji</t>
  </si>
  <si>
    <t xml:space="preserve">Pri točki 3 vnesete celotno vrednost projekta z DDV in brez DDV ter finančni načrt po letih. V točki 3.1 v primeru konzorcija porazdelite upravičene stroške in lastne vire po partnerjih kot izhaja iz priložene konzorcijske pogodbe. V točki 3.2 vnesite časovni načrt in kratek opis aktivnosti (trenutno stanje in predvidene aktivnosti oz. izvedene aktivnosti ter morebitna tveganja, ki bi lahko vplivala na pravočasnot izvedbe).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</si>
</sst>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8"/>
      <color theme="1"/>
      <name val="Aptos Narrow"/>
      <family val="2"/>
      <charset val="238"/>
      <scheme val="minor"/>
    </font>
    <font>
      <sz val="11"/>
      <color theme="1"/>
      <name val="Aptos Narrow"/>
      <family val="2"/>
    </font>
    <font>
      <sz val="11"/>
      <color theme="1"/>
      <name val="Calibri"/>
      <family val="2"/>
      <charset val="238"/>
    </font>
    <font>
      <b/>
      <vertAlign val="subscript"/>
      <sz val="11"/>
      <color theme="1"/>
      <name val="Aptos Narrow"/>
      <family val="2"/>
      <charset val="238"/>
      <scheme val="minor"/>
    </font>
    <font>
      <b/>
      <sz val="11"/>
      <color rgb="FFC00000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vertAlign val="subscript"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u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i/>
      <sz val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vertAlign val="subscript"/>
      <sz val="12"/>
      <color theme="1"/>
      <name val="Aptos Narrow"/>
      <family val="2"/>
      <charset val="238"/>
      <scheme val="minor"/>
    </font>
    <font>
      <vertAlign val="subscript"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rgb="FFC0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i/>
      <sz val="11"/>
      <color rgb="FFFF0000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6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b/>
      <sz val="12"/>
      <color rgb="FF000000"/>
      <name val="Aptos Narrow"/>
    </font>
    <font>
      <sz val="12"/>
      <color rgb="FF000000"/>
      <name val="Aptos Narrow"/>
    </font>
    <font>
      <b/>
      <u/>
      <sz val="12"/>
      <color rgb="FF000000"/>
      <name val="Aptos Narrow"/>
    </font>
    <font>
      <b/>
      <u/>
      <sz val="12"/>
      <color rgb="FF000000"/>
      <name val="Calibri"/>
      <family val="2"/>
      <charset val="238"/>
    </font>
    <font>
      <b/>
      <u/>
      <sz val="12"/>
      <color rgb="FF000000"/>
      <name val="Aptos Narrow"/>
      <family val="2"/>
      <charset val="238"/>
    </font>
    <font>
      <b/>
      <u/>
      <sz val="11"/>
      <color rgb="FF000000"/>
      <name val="Aptos Narrow"/>
    </font>
    <font>
      <b/>
      <sz val="11"/>
      <color rgb="FF000000"/>
      <name val="Aptos Narrow"/>
    </font>
    <font>
      <b/>
      <u/>
      <sz val="11"/>
      <color rgb="FF000000"/>
      <name val="Aptos Narrow"/>
      <family val="2"/>
      <charset val="238"/>
    </font>
    <font>
      <b/>
      <sz val="11"/>
      <color rgb="FF000000"/>
      <name val="Aptos Narrow"/>
      <family val="2"/>
      <charset val="238"/>
    </font>
    <font>
      <u/>
      <sz val="11"/>
      <color theme="10"/>
      <name val="Aptos Narrow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6185186315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05">
    <xf numFmtId="0" fontId="0" fillId="0" borderId="0" xfId="0"/>
    <xf numFmtId="4" fontId="0" fillId="0" borderId="1" xfId="0" applyNumberFormat="1" applyBorder="1"/>
    <xf numFmtId="0" fontId="0" fillId="0" borderId="1" xfId="0" applyBorder="1"/>
    <xf numFmtId="3" fontId="0" fillId="0" borderId="1" xfId="0" applyNumberFormat="1" applyBorder="1"/>
    <xf numFmtId="0" fontId="0" fillId="0" borderId="0" xfId="0" applyProtection="1">
      <protection locked="0"/>
    </xf>
    <xf numFmtId="4" fontId="0" fillId="0" borderId="3" xfId="0" applyNumberFormat="1" applyBorder="1"/>
    <xf numFmtId="4" fontId="0" fillId="0" borderId="4" xfId="0" applyNumberFormat="1" applyBorder="1"/>
    <xf numFmtId="4" fontId="0" fillId="0" borderId="6" xfId="0" applyNumberFormat="1" applyBorder="1"/>
    <xf numFmtId="2" fontId="0" fillId="0" borderId="0" xfId="0" applyNumberFormat="1" applyAlignment="1" applyProtection="1">
      <alignment horizontal="left" vertical="distributed"/>
      <protection locked="0"/>
    </xf>
    <xf numFmtId="4" fontId="0" fillId="0" borderId="12" xfId="0" applyNumberFormat="1" applyBorder="1"/>
    <xf numFmtId="2" fontId="17" fillId="0" borderId="0" xfId="0" applyNumberFormat="1" applyFont="1" applyAlignment="1">
      <alignment horizontal="left" vertical="distributed"/>
    </xf>
    <xf numFmtId="2" fontId="17" fillId="0" borderId="0" xfId="0" applyNumberFormat="1" applyFont="1" applyAlignment="1">
      <alignment horizontal="left"/>
    </xf>
    <xf numFmtId="2" fontId="18" fillId="0" borderId="0" xfId="0" applyNumberFormat="1" applyFont="1" applyAlignment="1">
      <alignment horizontal="left" vertical="distributed"/>
    </xf>
    <xf numFmtId="0" fontId="18" fillId="0" borderId="0" xfId="0" applyFont="1"/>
    <xf numFmtId="0" fontId="17" fillId="0" borderId="0" xfId="0" applyFont="1"/>
    <xf numFmtId="3" fontId="17" fillId="0" borderId="0" xfId="0" applyNumberFormat="1" applyFont="1"/>
    <xf numFmtId="4" fontId="3" fillId="0" borderId="6" xfId="0" applyNumberFormat="1" applyFont="1" applyBorder="1" applyAlignment="1">
      <alignment horizontal="right" vertical="distributed"/>
    </xf>
    <xf numFmtId="3" fontId="0" fillId="0" borderId="16" xfId="0" applyNumberFormat="1" applyBorder="1"/>
    <xf numFmtId="3" fontId="0" fillId="0" borderId="10" xfId="0" applyNumberFormat="1" applyBorder="1"/>
    <xf numFmtId="0" fontId="4" fillId="0" borderId="0" xfId="0" applyFont="1" applyAlignment="1" applyProtection="1">
      <alignment horizontal="left" vertical="distributed"/>
      <protection locked="0"/>
    </xf>
    <xf numFmtId="2" fontId="0" fillId="3" borderId="1" xfId="0" applyNumberFormat="1" applyFill="1" applyBorder="1" applyAlignment="1" applyProtection="1">
      <alignment horizontal="left" vertical="distributed"/>
      <protection locked="0"/>
    </xf>
    <xf numFmtId="3" fontId="20" fillId="3" borderId="1" xfId="0" applyNumberFormat="1" applyFont="1" applyFill="1" applyBorder="1" applyAlignment="1">
      <alignment horizontal="left" vertical="distributed"/>
    </xf>
    <xf numFmtId="0" fontId="12" fillId="0" borderId="0" xfId="0" applyFont="1"/>
    <xf numFmtId="0" fontId="12" fillId="0" borderId="0" xfId="0" applyFont="1" applyAlignment="1">
      <alignment horizontal="center"/>
    </xf>
    <xf numFmtId="2" fontId="21" fillId="0" borderId="0" xfId="0" applyNumberFormat="1" applyFont="1" applyAlignment="1">
      <alignment horizontal="left"/>
    </xf>
    <xf numFmtId="3" fontId="0" fillId="0" borderId="1" xfId="0" applyNumberFormat="1" applyBorder="1" applyAlignment="1" applyProtection="1">
      <alignment vertical="distributed"/>
      <protection locked="0"/>
    </xf>
    <xf numFmtId="3" fontId="0" fillId="3" borderId="1" xfId="0" applyNumberFormat="1" applyFill="1" applyBorder="1" applyAlignment="1" applyProtection="1">
      <alignment vertical="distributed"/>
      <protection locked="0"/>
    </xf>
    <xf numFmtId="1" fontId="0" fillId="3" borderId="1" xfId="0" applyNumberFormat="1" applyFill="1" applyBorder="1" applyAlignment="1" applyProtection="1">
      <alignment vertical="distributed"/>
      <protection locked="0"/>
    </xf>
    <xf numFmtId="2" fontId="0" fillId="3" borderId="1" xfId="0" applyNumberFormat="1" applyFill="1" applyBorder="1" applyAlignment="1" applyProtection="1">
      <alignment vertical="distributed"/>
      <protection locked="0"/>
    </xf>
    <xf numFmtId="0" fontId="21" fillId="0" borderId="0" xfId="0" applyFont="1"/>
    <xf numFmtId="0" fontId="26" fillId="0" borderId="0" xfId="0" applyFont="1"/>
    <xf numFmtId="3" fontId="0" fillId="3" borderId="14" xfId="0" applyNumberFormat="1" applyFill="1" applyBorder="1" applyAlignment="1" applyProtection="1">
      <alignment vertical="distributed"/>
      <protection locked="0"/>
    </xf>
    <xf numFmtId="1" fontId="0" fillId="3" borderId="14" xfId="0" applyNumberFormat="1" applyFill="1" applyBorder="1" applyAlignment="1" applyProtection="1">
      <alignment vertical="distributed"/>
      <protection locked="0"/>
    </xf>
    <xf numFmtId="1" fontId="0" fillId="3" borderId="1" xfId="0" applyNumberFormat="1" applyFill="1" applyBorder="1" applyAlignment="1">
      <alignment vertical="distributed"/>
    </xf>
    <xf numFmtId="0" fontId="0" fillId="0" borderId="1" xfId="0" applyBorder="1" applyProtection="1">
      <protection locked="0"/>
    </xf>
    <xf numFmtId="0" fontId="1" fillId="0" borderId="0" xfId="0" applyFont="1"/>
    <xf numFmtId="0" fontId="3" fillId="4" borderId="19" xfId="0" applyFont="1" applyFill="1" applyBorder="1" applyAlignment="1" applyProtection="1">
      <alignment horizontal="left" vertical="top" wrapText="1"/>
      <protection locked="0"/>
    </xf>
    <xf numFmtId="0" fontId="0" fillId="0" borderId="14" xfId="0" applyBorder="1" applyProtection="1">
      <protection locked="0"/>
    </xf>
    <xf numFmtId="0" fontId="31" fillId="0" borderId="0" xfId="0" applyFont="1" applyProtection="1">
      <protection locked="0"/>
    </xf>
    <xf numFmtId="49" fontId="0" fillId="0" borderId="0" xfId="0" applyNumberFormat="1" applyProtection="1">
      <protection locked="0"/>
    </xf>
    <xf numFmtId="49" fontId="30" fillId="0" borderId="0" xfId="0" applyNumberFormat="1" applyFont="1" applyAlignment="1" applyProtection="1">
      <alignment vertical="top"/>
      <protection locked="0"/>
    </xf>
    <xf numFmtId="49" fontId="31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" fontId="4" fillId="0" borderId="0" xfId="0" applyNumberFormat="1" applyFont="1" applyProtection="1">
      <protection locked="0"/>
    </xf>
    <xf numFmtId="4" fontId="32" fillId="0" borderId="0" xfId="0" applyNumberFormat="1" applyFont="1" applyProtection="1"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4" fontId="31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left" vertical="distributed"/>
      <protection locked="0"/>
    </xf>
    <xf numFmtId="2" fontId="30" fillId="0" borderId="1" xfId="0" applyNumberFormat="1" applyFont="1" applyBorder="1" applyAlignment="1" applyProtection="1">
      <alignment horizontal="center" vertical="distributed"/>
      <protection locked="0"/>
    </xf>
    <xf numFmtId="0" fontId="2" fillId="0" borderId="0" xfId="0" applyFont="1"/>
    <xf numFmtId="49" fontId="1" fillId="0" borderId="0" xfId="0" applyNumberFormat="1" applyFont="1" applyProtection="1">
      <protection locked="0"/>
    </xf>
    <xf numFmtId="0" fontId="34" fillId="0" borderId="0" xfId="0" applyFont="1"/>
    <xf numFmtId="49" fontId="1" fillId="0" borderId="0" xfId="0" applyNumberFormat="1" applyFont="1" applyAlignment="1" applyProtection="1">
      <alignment vertical="top"/>
      <protection locked="0"/>
    </xf>
    <xf numFmtId="0" fontId="34" fillId="0" borderId="0" xfId="0" applyFont="1" applyProtection="1">
      <protection locked="0"/>
    </xf>
    <xf numFmtId="49" fontId="34" fillId="0" borderId="0" xfId="0" applyNumberFormat="1" applyFont="1" applyProtection="1">
      <protection locked="0"/>
    </xf>
    <xf numFmtId="49" fontId="34" fillId="0" borderId="0" xfId="0" applyNumberFormat="1" applyFont="1" applyAlignment="1" applyProtection="1">
      <alignment horizontal="center" vertical="distributed"/>
      <protection locked="0"/>
    </xf>
    <xf numFmtId="0" fontId="34" fillId="0" borderId="0" xfId="0" applyFont="1" applyAlignment="1" applyProtection="1">
      <alignment horizontal="center" vertical="distributed"/>
      <protection locked="0"/>
    </xf>
    <xf numFmtId="49" fontId="20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4" fontId="20" fillId="0" borderId="1" xfId="0" applyNumberFormat="1" applyFont="1" applyBorder="1" applyProtection="1">
      <protection locked="0"/>
    </xf>
    <xf numFmtId="4" fontId="20" fillId="5" borderId="1" xfId="0" applyNumberFormat="1" applyFont="1" applyFill="1" applyBorder="1"/>
    <xf numFmtId="49" fontId="20" fillId="0" borderId="1" xfId="0" applyNumberFormat="1" applyFont="1" applyBorder="1" applyProtection="1">
      <protection locked="0"/>
    </xf>
    <xf numFmtId="4" fontId="34" fillId="0" borderId="1" xfId="0" applyNumberFormat="1" applyFont="1" applyBorder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34" fillId="0" borderId="1" xfId="0" applyFont="1" applyBorder="1" applyAlignment="1" applyProtection="1">
      <alignment horizontal="center"/>
      <protection locked="0"/>
    </xf>
    <xf numFmtId="4" fontId="20" fillId="0" borderId="0" xfId="0" applyNumberFormat="1" applyFont="1" applyProtection="1">
      <protection locked="0"/>
    </xf>
    <xf numFmtId="0" fontId="20" fillId="0" borderId="10" xfId="0" applyFont="1" applyBorder="1" applyProtection="1">
      <protection locked="0"/>
    </xf>
    <xf numFmtId="49" fontId="34" fillId="0" borderId="1" xfId="0" applyNumberFormat="1" applyFont="1" applyBorder="1" applyAlignment="1" applyProtection="1">
      <alignment horizontal="left" vertical="distributed"/>
      <protection locked="0"/>
    </xf>
    <xf numFmtId="0" fontId="36" fillId="0" borderId="0" xfId="0" applyFont="1" applyProtection="1">
      <protection locked="0"/>
    </xf>
    <xf numFmtId="4" fontId="34" fillId="0" borderId="0" xfId="0" applyNumberFormat="1" applyFont="1" applyProtection="1">
      <protection locked="0"/>
    </xf>
    <xf numFmtId="14" fontId="29" fillId="0" borderId="0" xfId="0" applyNumberFormat="1" applyFont="1"/>
    <xf numFmtId="0" fontId="37" fillId="0" borderId="0" xfId="0" applyFont="1"/>
    <xf numFmtId="0" fontId="38" fillId="0" borderId="0" xfId="0" applyFont="1"/>
    <xf numFmtId="2" fontId="3" fillId="6" borderId="10" xfId="0" applyNumberFormat="1" applyFont="1" applyFill="1" applyBorder="1" applyAlignment="1" applyProtection="1">
      <alignment horizontal="left" vertical="distributed"/>
      <protection locked="0"/>
    </xf>
    <xf numFmtId="2" fontId="3" fillId="6" borderId="9" xfId="0" applyNumberFormat="1" applyFont="1" applyFill="1" applyBorder="1" applyAlignment="1" applyProtection="1">
      <alignment horizontal="left" vertical="distributed"/>
      <protection locked="0"/>
    </xf>
    <xf numFmtId="2" fontId="3" fillId="7" borderId="9" xfId="0" applyNumberFormat="1" applyFont="1" applyFill="1" applyBorder="1" applyAlignment="1" applyProtection="1">
      <alignment horizontal="left" vertical="center" wrapText="1"/>
      <protection locked="0"/>
    </xf>
    <xf numFmtId="2" fontId="3" fillId="7" borderId="10" xfId="0" applyNumberFormat="1" applyFont="1" applyFill="1" applyBorder="1" applyAlignment="1" applyProtection="1">
      <alignment horizontal="left" vertical="center" wrapText="1"/>
      <protection locked="0"/>
    </xf>
    <xf numFmtId="2" fontId="3" fillId="8" borderId="10" xfId="0" applyNumberFormat="1" applyFont="1" applyFill="1" applyBorder="1" applyAlignment="1" applyProtection="1">
      <alignment horizontal="left" vertical="center" wrapText="1"/>
      <protection locked="0"/>
    </xf>
    <xf numFmtId="4" fontId="34" fillId="0" borderId="0" xfId="0" applyNumberFormat="1" applyFont="1"/>
    <xf numFmtId="4" fontId="20" fillId="0" borderId="0" xfId="0" applyNumberFormat="1" applyFont="1"/>
    <xf numFmtId="0" fontId="33" fillId="0" borderId="0" xfId="0" applyFont="1" applyAlignment="1" applyProtection="1">
      <alignment horizontal="center" vertical="distributed"/>
      <protection locked="0"/>
    </xf>
    <xf numFmtId="2" fontId="0" fillId="0" borderId="0" xfId="0" applyNumberFormat="1" applyAlignment="1" applyProtection="1">
      <alignment horizontal="center" vertical="distributed"/>
      <protection locked="0"/>
    </xf>
    <xf numFmtId="0" fontId="25" fillId="0" borderId="26" xfId="0" applyFont="1" applyBorder="1"/>
    <xf numFmtId="0" fontId="25" fillId="0" borderId="0" xfId="0" applyFont="1"/>
    <xf numFmtId="0" fontId="41" fillId="0" borderId="0" xfId="0" applyFont="1" applyAlignment="1">
      <alignment horizontal="left"/>
    </xf>
    <xf numFmtId="0" fontId="42" fillId="0" borderId="0" xfId="0" applyFont="1"/>
    <xf numFmtId="2" fontId="3" fillId="4" borderId="1" xfId="0" applyNumberFormat="1" applyFont="1" applyFill="1" applyBorder="1" applyAlignment="1" applyProtection="1">
      <alignment horizontal="left" vertical="distributed"/>
      <protection locked="0"/>
    </xf>
    <xf numFmtId="2" fontId="3" fillId="4" borderId="1" xfId="0" applyNumberFormat="1" applyFont="1" applyFill="1" applyBorder="1" applyAlignment="1" applyProtection="1">
      <alignment horizontal="left" vertical="center" wrapText="1"/>
      <protection locked="0"/>
    </xf>
    <xf numFmtId="2" fontId="12" fillId="7" borderId="1" xfId="0" applyNumberFormat="1" applyFont="1" applyFill="1" applyBorder="1" applyAlignment="1" applyProtection="1">
      <alignment horizontal="left" vertical="distributed"/>
      <protection locked="0"/>
    </xf>
    <xf numFmtId="2" fontId="12" fillId="8" borderId="5" xfId="0" applyNumberFormat="1" applyFont="1" applyFill="1" applyBorder="1" applyAlignment="1" applyProtection="1">
      <alignment horizontal="left" vertical="distributed"/>
      <protection locked="0"/>
    </xf>
    <xf numFmtId="2" fontId="12" fillId="8" borderId="1" xfId="0" applyNumberFormat="1" applyFont="1" applyFill="1" applyBorder="1" applyAlignment="1" applyProtection="1">
      <alignment horizontal="left" vertical="distributed"/>
      <protection locked="0"/>
    </xf>
    <xf numFmtId="0" fontId="21" fillId="0" borderId="0" xfId="0" applyFont="1" applyAlignment="1">
      <alignment horizontal="left"/>
    </xf>
    <xf numFmtId="4" fontId="0" fillId="0" borderId="0" xfId="0" applyNumberFormat="1"/>
    <xf numFmtId="2" fontId="3" fillId="7" borderId="3" xfId="0" applyNumberFormat="1" applyFont="1" applyFill="1" applyBorder="1" applyAlignment="1" applyProtection="1">
      <alignment horizontal="left" vertical="center" wrapText="1"/>
      <protection locked="0"/>
    </xf>
    <xf numFmtId="3" fontId="3" fillId="0" borderId="29" xfId="0" applyNumberFormat="1" applyFont="1" applyBorder="1"/>
    <xf numFmtId="4" fontId="0" fillId="0" borderId="31" xfId="0" applyNumberFormat="1" applyBorder="1"/>
    <xf numFmtId="3" fontId="0" fillId="0" borderId="31" xfId="0" applyNumberFormat="1" applyBorder="1"/>
    <xf numFmtId="4" fontId="0" fillId="0" borderId="7" xfId="0" applyNumberFormat="1" applyBorder="1"/>
    <xf numFmtId="4" fontId="3" fillId="0" borderId="29" xfId="0" applyNumberFormat="1" applyFont="1" applyBorder="1"/>
    <xf numFmtId="4" fontId="9" fillId="2" borderId="7" xfId="0" applyNumberFormat="1" applyFont="1" applyFill="1" applyBorder="1" applyAlignment="1">
      <alignment horizontal="right" vertical="distributed"/>
    </xf>
    <xf numFmtId="0" fontId="0" fillId="0" borderId="14" xfId="0" applyBorder="1" applyAlignment="1">
      <alignment horizontal="center"/>
    </xf>
    <xf numFmtId="0" fontId="20" fillId="9" borderId="35" xfId="0" applyFont="1" applyFill="1" applyBorder="1" applyAlignment="1">
      <alignment horizontal="right"/>
    </xf>
    <xf numFmtId="0" fontId="20" fillId="9" borderId="36" xfId="0" applyFont="1" applyFill="1" applyBorder="1" applyAlignment="1">
      <alignment horizontal="right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39" xfId="0" applyBorder="1" applyAlignment="1">
      <alignment horizontal="center"/>
    </xf>
    <xf numFmtId="0" fontId="20" fillId="9" borderId="40" xfId="0" applyFont="1" applyFill="1" applyBorder="1" applyAlignment="1">
      <alignment horizontal="right"/>
    </xf>
    <xf numFmtId="3" fontId="0" fillId="0" borderId="2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2" fontId="21" fillId="0" borderId="8" xfId="0" applyNumberFormat="1" applyFont="1" applyBorder="1" applyAlignment="1">
      <alignment horizontal="left"/>
    </xf>
    <xf numFmtId="2" fontId="21" fillId="0" borderId="13" xfId="0" applyNumberFormat="1" applyFont="1" applyBorder="1" applyAlignment="1">
      <alignment horizontal="left"/>
    </xf>
    <xf numFmtId="2" fontId="21" fillId="0" borderId="34" xfId="0" applyNumberFormat="1" applyFont="1" applyBorder="1" applyAlignment="1">
      <alignment horizontal="right"/>
    </xf>
    <xf numFmtId="2" fontId="21" fillId="0" borderId="35" xfId="0" applyNumberFormat="1" applyFont="1" applyBorder="1" applyAlignment="1">
      <alignment horizontal="right"/>
    </xf>
    <xf numFmtId="2" fontId="21" fillId="0" borderId="23" xfId="0" applyNumberFormat="1" applyFont="1" applyBorder="1" applyAlignment="1">
      <alignment horizontal="left" vertical="distributed"/>
    </xf>
    <xf numFmtId="2" fontId="21" fillId="0" borderId="42" xfId="0" applyNumberFormat="1" applyFont="1" applyBorder="1" applyAlignment="1">
      <alignment horizontal="right"/>
    </xf>
    <xf numFmtId="0" fontId="21" fillId="0" borderId="33" xfId="0" applyFont="1" applyBorder="1"/>
    <xf numFmtId="0" fontId="12" fillId="4" borderId="19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21" fillId="9" borderId="40" xfId="0" applyFont="1" applyFill="1" applyBorder="1" applyAlignment="1">
      <alignment horizontal="right"/>
    </xf>
    <xf numFmtId="0" fontId="21" fillId="9" borderId="35" xfId="0" applyFont="1" applyFill="1" applyBorder="1" applyAlignment="1">
      <alignment horizontal="right"/>
    </xf>
    <xf numFmtId="0" fontId="21" fillId="9" borderId="42" xfId="0" applyFont="1" applyFill="1" applyBorder="1" applyAlignment="1">
      <alignment horizontal="right" vertical="distributed"/>
    </xf>
    <xf numFmtId="2" fontId="19" fillId="10" borderId="43" xfId="0" applyNumberFormat="1" applyFont="1" applyFill="1" applyBorder="1" applyAlignment="1">
      <alignment horizontal="right"/>
    </xf>
    <xf numFmtId="0" fontId="0" fillId="4" borderId="33" xfId="0" applyFill="1" applyBorder="1" applyAlignment="1">
      <alignment horizontal="center" vertical="center"/>
    </xf>
    <xf numFmtId="2" fontId="0" fillId="9" borderId="2" xfId="0" applyNumberFormat="1" applyFill="1" applyBorder="1" applyAlignment="1">
      <alignment horizontal="left" vertical="distributed"/>
    </xf>
    <xf numFmtId="2" fontId="0" fillId="9" borderId="5" xfId="0" applyNumberFormat="1" applyFill="1" applyBorder="1" applyAlignment="1">
      <alignment horizontal="left" vertical="distributed"/>
    </xf>
    <xf numFmtId="2" fontId="0" fillId="9" borderId="11" xfId="0" applyNumberFormat="1" applyFill="1" applyBorder="1" applyAlignment="1">
      <alignment horizontal="left" vertical="distributed"/>
    </xf>
    <xf numFmtId="2" fontId="0" fillId="9" borderId="30" xfId="0" applyNumberFormat="1" applyFill="1" applyBorder="1" applyAlignment="1">
      <alignment horizontal="left" vertical="distributed"/>
    </xf>
    <xf numFmtId="0" fontId="45" fillId="0" borderId="0" xfId="0" applyFont="1"/>
    <xf numFmtId="0" fontId="3" fillId="4" borderId="3" xfId="0" applyFont="1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3" fontId="0" fillId="0" borderId="6" xfId="0" applyNumberFormat="1" applyBorder="1"/>
    <xf numFmtId="3" fontId="3" fillId="10" borderId="7" xfId="0" applyNumberFormat="1" applyFont="1" applyFill="1" applyBorder="1"/>
    <xf numFmtId="4" fontId="3" fillId="0" borderId="6" xfId="0" applyNumberFormat="1" applyFont="1" applyBorder="1" applyAlignment="1">
      <alignment horizontal="left"/>
    </xf>
    <xf numFmtId="4" fontId="19" fillId="10" borderId="7" xfId="0" applyNumberFormat="1" applyFont="1" applyFill="1" applyBorder="1" applyAlignment="1">
      <alignment horizontal="left"/>
    </xf>
    <xf numFmtId="2" fontId="51" fillId="7" borderId="10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left" vertical="top" wrapText="1"/>
    </xf>
    <xf numFmtId="2" fontId="3" fillId="6" borderId="2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Border="1"/>
    <xf numFmtId="3" fontId="20" fillId="3" borderId="12" xfId="0" applyNumberFormat="1" applyFont="1" applyFill="1" applyBorder="1" applyAlignment="1">
      <alignment horizontal="left" vertical="distributed"/>
    </xf>
    <xf numFmtId="0" fontId="0" fillId="0" borderId="30" xfId="0" applyBorder="1"/>
    <xf numFmtId="0" fontId="0" fillId="0" borderId="31" xfId="0" applyBorder="1" applyProtection="1">
      <protection locked="0"/>
    </xf>
    <xf numFmtId="3" fontId="20" fillId="3" borderId="7" xfId="0" applyNumberFormat="1" applyFont="1" applyFill="1" applyBorder="1" applyAlignment="1">
      <alignment horizontal="left" vertical="distributed"/>
    </xf>
    <xf numFmtId="2" fontId="3" fillId="7" borderId="2" xfId="0" applyNumberFormat="1" applyFont="1" applyFill="1" applyBorder="1" applyAlignment="1" applyProtection="1">
      <alignment horizontal="left" vertical="center" wrapText="1"/>
      <protection locked="0"/>
    </xf>
    <xf numFmtId="2" fontId="3" fillId="7" borderId="2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30" xfId="0" applyBorder="1" applyProtection="1">
      <protection locked="0"/>
    </xf>
    <xf numFmtId="1" fontId="0" fillId="3" borderId="39" xfId="0" applyNumberFormat="1" applyFill="1" applyBorder="1" applyAlignment="1" applyProtection="1">
      <alignment vertical="distributed"/>
      <protection locked="0"/>
    </xf>
    <xf numFmtId="0" fontId="0" fillId="0" borderId="39" xfId="0" applyBorder="1" applyProtection="1">
      <protection locked="0"/>
    </xf>
    <xf numFmtId="3" fontId="20" fillId="3" borderId="31" xfId="0" applyNumberFormat="1" applyFont="1" applyFill="1" applyBorder="1" applyAlignment="1">
      <alignment horizontal="left" vertical="distributed"/>
    </xf>
    <xf numFmtId="0" fontId="0" fillId="0" borderId="52" xfId="0" applyBorder="1" applyProtection="1">
      <protection locked="0"/>
    </xf>
    <xf numFmtId="2" fontId="3" fillId="3" borderId="0" xfId="0" applyNumberFormat="1" applyFont="1" applyFill="1" applyAlignment="1" applyProtection="1">
      <alignment horizontal="left" vertical="center" wrapText="1"/>
      <protection locked="0"/>
    </xf>
    <xf numFmtId="2" fontId="3" fillId="8" borderId="28" xfId="0" applyNumberFormat="1" applyFont="1" applyFill="1" applyBorder="1" applyAlignment="1" applyProtection="1">
      <alignment horizontal="left" vertical="center" wrapText="1"/>
      <protection locked="0"/>
    </xf>
    <xf numFmtId="2" fontId="3" fillId="8" borderId="29" xfId="0" applyNumberFormat="1" applyFont="1" applyFill="1" applyBorder="1" applyAlignment="1" applyProtection="1">
      <alignment horizontal="left" vertical="center" wrapText="1"/>
      <protection locked="0"/>
    </xf>
    <xf numFmtId="1" fontId="0" fillId="3" borderId="5" xfId="0" applyNumberFormat="1" applyFill="1" applyBorder="1" applyAlignment="1" applyProtection="1">
      <alignment vertical="distributed"/>
      <protection locked="0"/>
    </xf>
    <xf numFmtId="2" fontId="0" fillId="3" borderId="6" xfId="0" applyNumberFormat="1" applyFill="1" applyBorder="1" applyAlignment="1" applyProtection="1">
      <alignment horizontal="left" vertical="distributed"/>
      <protection locked="0"/>
    </xf>
    <xf numFmtId="0" fontId="0" fillId="0" borderId="6" xfId="0" applyBorder="1" applyProtection="1">
      <protection locked="0"/>
    </xf>
    <xf numFmtId="1" fontId="0" fillId="3" borderId="30" xfId="0" applyNumberFormat="1" applyFill="1" applyBorder="1" applyAlignment="1" applyProtection="1">
      <alignment vertical="distributed"/>
      <protection locked="0"/>
    </xf>
    <xf numFmtId="1" fontId="0" fillId="3" borderId="31" xfId="0" applyNumberFormat="1" applyFill="1" applyBorder="1" applyAlignment="1">
      <alignment vertical="distributed"/>
    </xf>
    <xf numFmtId="2" fontId="0" fillId="3" borderId="31" xfId="0" applyNumberFormat="1" applyFill="1" applyBorder="1" applyAlignment="1" applyProtection="1">
      <alignment vertical="distributed"/>
      <protection locked="0"/>
    </xf>
    <xf numFmtId="0" fontId="0" fillId="0" borderId="7" xfId="0" applyBorder="1" applyProtection="1">
      <protection locked="0"/>
    </xf>
    <xf numFmtId="0" fontId="43" fillId="0" borderId="0" xfId="0" applyFont="1"/>
    <xf numFmtId="4" fontId="19" fillId="4" borderId="1" xfId="0" applyNumberFormat="1" applyFont="1" applyFill="1" applyBorder="1" applyAlignment="1">
      <alignment horizontal="right"/>
    </xf>
    <xf numFmtId="4" fontId="0" fillId="11" borderId="1" xfId="0" applyNumberFormat="1" applyFill="1" applyBorder="1"/>
    <xf numFmtId="4" fontId="20" fillId="11" borderId="1" xfId="0" applyNumberFormat="1" applyFont="1" applyFill="1" applyBorder="1"/>
    <xf numFmtId="4" fontId="34" fillId="11" borderId="1" xfId="0" applyNumberFormat="1" applyFont="1" applyFill="1" applyBorder="1"/>
    <xf numFmtId="4" fontId="34" fillId="11" borderId="1" xfId="0" applyNumberFormat="1" applyFont="1" applyFill="1" applyBorder="1" applyProtection="1">
      <protection locked="0"/>
    </xf>
    <xf numFmtId="4" fontId="9" fillId="11" borderId="7" xfId="0" applyNumberFormat="1" applyFont="1" applyFill="1" applyBorder="1" applyAlignment="1">
      <alignment horizontal="right" vertical="distributed"/>
    </xf>
    <xf numFmtId="0" fontId="34" fillId="0" borderId="15" xfId="0" applyFont="1" applyBorder="1" applyAlignment="1" applyProtection="1">
      <alignment horizontal="left" vertical="distributed"/>
      <protection locked="0"/>
    </xf>
    <xf numFmtId="0" fontId="34" fillId="0" borderId="13" xfId="0" applyFont="1" applyBorder="1" applyAlignment="1" applyProtection="1">
      <alignment horizontal="left" vertical="distributed"/>
      <protection locked="0"/>
    </xf>
    <xf numFmtId="0" fontId="34" fillId="0" borderId="14" xfId="0" applyFont="1" applyBorder="1" applyAlignment="1" applyProtection="1">
      <alignment horizontal="left" vertical="distributed"/>
      <protection locked="0"/>
    </xf>
    <xf numFmtId="0" fontId="54" fillId="0" borderId="15" xfId="1" applyBorder="1" applyAlignment="1" applyProtection="1">
      <alignment horizontal="left" vertical="distributed" wrapText="1"/>
      <protection locked="0"/>
    </xf>
    <xf numFmtId="0" fontId="35" fillId="0" borderId="13" xfId="0" applyFont="1" applyBorder="1" applyAlignment="1" applyProtection="1">
      <alignment horizontal="left" vertical="distributed" wrapText="1"/>
      <protection locked="0"/>
    </xf>
    <xf numFmtId="0" fontId="35" fillId="0" borderId="14" xfId="0" applyFont="1" applyBorder="1" applyAlignment="1" applyProtection="1">
      <alignment horizontal="left" vertical="distributed" wrapText="1"/>
      <protection locked="0"/>
    </xf>
    <xf numFmtId="0" fontId="35" fillId="0" borderId="15" xfId="0" applyFont="1" applyBorder="1" applyAlignment="1" applyProtection="1">
      <alignment horizontal="left" vertical="distributed" wrapText="1"/>
      <protection locked="0"/>
    </xf>
    <xf numFmtId="0" fontId="34" fillId="0" borderId="8" xfId="0" applyFont="1" applyBorder="1" applyAlignment="1" applyProtection="1">
      <alignment horizontal="left" vertical="distributed" wrapText="1"/>
      <protection locked="0"/>
    </xf>
    <xf numFmtId="0" fontId="34" fillId="0" borderId="8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left" vertical="distributed"/>
      <protection locked="0"/>
    </xf>
    <xf numFmtId="0" fontId="20" fillId="3" borderId="15" xfId="0" applyFont="1" applyFill="1" applyBorder="1" applyAlignment="1" applyProtection="1">
      <alignment horizontal="left"/>
      <protection locked="0"/>
    </xf>
    <xf numFmtId="0" fontId="20" fillId="3" borderId="13" xfId="0" applyFont="1" applyFill="1" applyBorder="1" applyAlignment="1" applyProtection="1">
      <alignment horizontal="left"/>
      <protection locked="0"/>
    </xf>
    <xf numFmtId="0" fontId="20" fillId="3" borderId="14" xfId="0" applyFont="1" applyFill="1" applyBorder="1" applyAlignment="1" applyProtection="1">
      <alignment horizontal="left"/>
      <protection locked="0"/>
    </xf>
    <xf numFmtId="0" fontId="20" fillId="0" borderId="15" xfId="0" applyFont="1" applyBorder="1" applyAlignment="1" applyProtection="1">
      <alignment horizontal="left" vertical="distributed"/>
      <protection locked="0"/>
    </xf>
    <xf numFmtId="0" fontId="20" fillId="0" borderId="13" xfId="0" applyFont="1" applyBorder="1" applyAlignment="1" applyProtection="1">
      <alignment horizontal="left" vertical="distributed"/>
      <protection locked="0"/>
    </xf>
    <xf numFmtId="0" fontId="20" fillId="0" borderId="14" xfId="0" applyFont="1" applyBorder="1" applyAlignment="1" applyProtection="1">
      <alignment horizontal="left" vertical="distributed"/>
      <protection locked="0"/>
    </xf>
    <xf numFmtId="2" fontId="30" fillId="0" borderId="1" xfId="0" applyNumberFormat="1" applyFont="1" applyBorder="1" applyAlignment="1" applyProtection="1">
      <alignment horizontal="center" vertical="distributed"/>
      <protection locked="0"/>
    </xf>
    <xf numFmtId="2" fontId="30" fillId="0" borderId="22" xfId="0" applyNumberFormat="1" applyFont="1" applyBorder="1" applyAlignment="1" applyProtection="1">
      <alignment horizontal="right" vertical="distributed"/>
      <protection locked="0"/>
    </xf>
    <xf numFmtId="2" fontId="30" fillId="0" borderId="20" xfId="0" applyNumberFormat="1" applyFont="1" applyBorder="1" applyAlignment="1" applyProtection="1">
      <alignment horizontal="right" vertical="distributed"/>
      <protection locked="0"/>
    </xf>
    <xf numFmtId="2" fontId="30" fillId="0" borderId="25" xfId="0" applyNumberFormat="1" applyFont="1" applyBorder="1" applyAlignment="1" applyProtection="1">
      <alignment horizontal="right" vertical="distributed"/>
      <protection locked="0"/>
    </xf>
    <xf numFmtId="2" fontId="30" fillId="0" borderId="9" xfId="0" applyNumberFormat="1" applyFont="1" applyBorder="1" applyAlignment="1" applyProtection="1">
      <alignment horizontal="right" vertical="distributed"/>
      <protection locked="0"/>
    </xf>
    <xf numFmtId="2" fontId="0" fillId="0" borderId="22" xfId="0" applyNumberFormat="1" applyBorder="1" applyAlignment="1" applyProtection="1">
      <alignment horizontal="center" vertical="distributed"/>
      <protection locked="0"/>
    </xf>
    <xf numFmtId="2" fontId="0" fillId="0" borderId="20" xfId="0" applyNumberFormat="1" applyBorder="1" applyAlignment="1" applyProtection="1">
      <alignment horizontal="center" vertical="distributed"/>
      <protection locked="0"/>
    </xf>
    <xf numFmtId="2" fontId="0" fillId="0" borderId="25" xfId="0" applyNumberFormat="1" applyBorder="1" applyAlignment="1" applyProtection="1">
      <alignment horizontal="center" vertical="distributed"/>
      <protection locked="0"/>
    </xf>
    <xf numFmtId="2" fontId="0" fillId="0" borderId="9" xfId="0" applyNumberFormat="1" applyBorder="1" applyAlignment="1" applyProtection="1">
      <alignment horizontal="center" vertical="distributed"/>
      <protection locked="0"/>
    </xf>
    <xf numFmtId="0" fontId="34" fillId="0" borderId="1" xfId="0" applyFont="1" applyBorder="1" applyAlignment="1" applyProtection="1">
      <alignment horizontal="left" vertical="distributed"/>
      <protection locked="0"/>
    </xf>
    <xf numFmtId="49" fontId="34" fillId="0" borderId="1" xfId="0" applyNumberFormat="1" applyFont="1" applyBorder="1" applyAlignment="1" applyProtection="1">
      <alignment horizontal="left" vertical="top" wrapText="1"/>
      <protection locked="0"/>
    </xf>
    <xf numFmtId="49" fontId="35" fillId="0" borderId="22" xfId="0" applyNumberFormat="1" applyFont="1" applyBorder="1" applyAlignment="1" applyProtection="1">
      <alignment horizontal="left" vertical="top" wrapText="1"/>
      <protection locked="0"/>
    </xf>
    <xf numFmtId="49" fontId="35" fillId="0" borderId="23" xfId="0" applyNumberFormat="1" applyFont="1" applyBorder="1" applyAlignment="1" applyProtection="1">
      <alignment horizontal="left" vertical="top" wrapText="1"/>
      <protection locked="0"/>
    </xf>
    <xf numFmtId="49" fontId="35" fillId="0" borderId="20" xfId="0" applyNumberFormat="1" applyFont="1" applyBorder="1" applyAlignment="1" applyProtection="1">
      <alignment horizontal="left" vertical="top" wrapText="1"/>
      <protection locked="0"/>
    </xf>
    <xf numFmtId="49" fontId="35" fillId="0" borderId="24" xfId="0" applyNumberFormat="1" applyFont="1" applyBorder="1" applyAlignment="1" applyProtection="1">
      <alignment horizontal="left" vertical="top" wrapText="1"/>
      <protection locked="0"/>
    </xf>
    <xf numFmtId="49" fontId="35" fillId="0" borderId="0" xfId="0" applyNumberFormat="1" applyFont="1" applyAlignment="1" applyProtection="1">
      <alignment horizontal="left" vertical="top" wrapText="1"/>
      <protection locked="0"/>
    </xf>
    <xf numFmtId="49" fontId="35" fillId="0" borderId="21" xfId="0" applyNumberFormat="1" applyFont="1" applyBorder="1" applyAlignment="1" applyProtection="1">
      <alignment horizontal="left" vertical="top" wrapText="1"/>
      <protection locked="0"/>
    </xf>
    <xf numFmtId="49" fontId="35" fillId="0" borderId="25" xfId="0" applyNumberFormat="1" applyFont="1" applyBorder="1" applyAlignment="1" applyProtection="1">
      <alignment horizontal="left" vertical="top" wrapText="1"/>
      <protection locked="0"/>
    </xf>
    <xf numFmtId="49" fontId="35" fillId="0" borderId="8" xfId="0" applyNumberFormat="1" applyFont="1" applyBorder="1" applyAlignment="1" applyProtection="1">
      <alignment horizontal="left" vertical="top" wrapText="1"/>
      <protection locked="0"/>
    </xf>
    <xf numFmtId="49" fontId="35" fillId="0" borderId="9" xfId="0" applyNumberFormat="1" applyFont="1" applyBorder="1" applyAlignment="1" applyProtection="1">
      <alignment horizontal="left" vertical="top" wrapText="1"/>
      <protection locked="0"/>
    </xf>
    <xf numFmtId="14" fontId="30" fillId="0" borderId="15" xfId="0" applyNumberFormat="1" applyFont="1" applyBorder="1" applyAlignment="1" applyProtection="1">
      <alignment horizontal="center" vertical="distributed" wrapText="1"/>
      <protection locked="0"/>
    </xf>
    <xf numFmtId="14" fontId="0" fillId="0" borderId="14" xfId="0" applyNumberFormat="1" applyBorder="1" applyAlignment="1">
      <alignment vertical="distributed" wrapText="1"/>
    </xf>
    <xf numFmtId="0" fontId="30" fillId="0" borderId="1" xfId="0" applyFont="1" applyBorder="1" applyAlignment="1">
      <alignment horizontal="right" vertical="center" wrapText="1"/>
    </xf>
    <xf numFmtId="0" fontId="33" fillId="0" borderId="1" xfId="0" applyFont="1" applyBorder="1" applyAlignment="1" applyProtection="1">
      <alignment horizontal="center" vertical="distributed"/>
      <protection locked="0"/>
    </xf>
    <xf numFmtId="0" fontId="20" fillId="0" borderId="1" xfId="0" applyFont="1" applyBorder="1" applyAlignment="1" applyProtection="1">
      <alignment horizontal="left" vertical="distributed"/>
      <protection locked="0"/>
    </xf>
    <xf numFmtId="4" fontId="20" fillId="0" borderId="1" xfId="0" applyNumberFormat="1" applyFont="1" applyBorder="1" applyAlignment="1" applyProtection="1">
      <alignment horizontal="left" vertical="distributed"/>
      <protection locked="0"/>
    </xf>
    <xf numFmtId="49" fontId="20" fillId="0" borderId="1" xfId="0" applyNumberFormat="1" applyFont="1" applyBorder="1" applyAlignment="1" applyProtection="1">
      <alignment horizontal="center" vertical="distributed"/>
      <protection locked="0"/>
    </xf>
    <xf numFmtId="0" fontId="20" fillId="0" borderId="15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49" fontId="34" fillId="0" borderId="1" xfId="0" applyNumberFormat="1" applyFont="1" applyBorder="1" applyAlignment="1" applyProtection="1">
      <alignment horizontal="left" vertical="distributed"/>
      <protection locked="0"/>
    </xf>
    <xf numFmtId="0" fontId="20" fillId="0" borderId="15" xfId="0" applyFont="1" applyBorder="1" applyAlignment="1" applyProtection="1">
      <alignment horizontal="center" wrapText="1"/>
      <protection locked="0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 applyProtection="1">
      <alignment horizontal="center"/>
      <protection locked="0"/>
    </xf>
    <xf numFmtId="0" fontId="34" fillId="0" borderId="1" xfId="0" applyFont="1" applyBorder="1" applyAlignment="1" applyProtection="1">
      <alignment horizontal="center" wrapText="1"/>
      <protection locked="0"/>
    </xf>
    <xf numFmtId="0" fontId="34" fillId="0" borderId="1" xfId="0" applyFont="1" applyBorder="1" applyAlignment="1" applyProtection="1">
      <alignment horizontal="center"/>
      <protection locked="0"/>
    </xf>
    <xf numFmtId="0" fontId="20" fillId="0" borderId="15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20" fillId="0" borderId="14" xfId="0" applyFont="1" applyBorder="1" applyAlignment="1" applyProtection="1">
      <alignment horizontal="center"/>
      <protection locked="0"/>
    </xf>
    <xf numFmtId="0" fontId="37" fillId="5" borderId="1" xfId="0" applyFont="1" applyFill="1" applyBorder="1" applyAlignment="1">
      <alignment horizontal="right" vertical="distributed"/>
    </xf>
    <xf numFmtId="0" fontId="20" fillId="5" borderId="1" xfId="0" applyFont="1" applyFill="1" applyBorder="1" applyAlignment="1">
      <alignment horizontal="right" vertical="distributed"/>
    </xf>
    <xf numFmtId="0" fontId="20" fillId="5" borderId="1" xfId="0" applyFont="1" applyFill="1" applyBorder="1" applyAlignment="1">
      <alignment horizontal="right" wrapText="1" shrinkToFit="1"/>
    </xf>
    <xf numFmtId="0" fontId="20" fillId="0" borderId="13" xfId="0" applyFont="1" applyBorder="1" applyAlignment="1" applyProtection="1">
      <alignment horizontal="center" wrapText="1"/>
      <protection locked="0"/>
    </xf>
    <xf numFmtId="0" fontId="20" fillId="0" borderId="14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distributed"/>
    </xf>
    <xf numFmtId="0" fontId="38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left" vertical="distributed"/>
    </xf>
    <xf numFmtId="0" fontId="12" fillId="0" borderId="8" xfId="0" applyFont="1" applyBorder="1" applyAlignment="1">
      <alignment horizontal="left" vertical="distributed"/>
    </xf>
    <xf numFmtId="0" fontId="38" fillId="0" borderId="0" xfId="0" applyFont="1" applyAlignment="1">
      <alignment horizontal="left"/>
    </xf>
    <xf numFmtId="2" fontId="3" fillId="7" borderId="41" xfId="0" applyNumberFormat="1" applyFont="1" applyFill="1" applyBorder="1" applyAlignment="1" applyProtection="1">
      <alignment horizontal="center" vertical="distributed" wrapText="1"/>
      <protection locked="0"/>
    </xf>
    <xf numFmtId="2" fontId="3" fillId="7" borderId="45" xfId="0" applyNumberFormat="1" applyFont="1" applyFill="1" applyBorder="1" applyAlignment="1" applyProtection="1">
      <alignment horizontal="center" vertical="distributed" wrapText="1"/>
      <protection locked="0"/>
    </xf>
    <xf numFmtId="2" fontId="3" fillId="7" borderId="52" xfId="0" applyNumberFormat="1" applyFont="1" applyFill="1" applyBorder="1" applyAlignment="1" applyProtection="1">
      <alignment horizontal="center" vertical="distributed" wrapText="1"/>
      <protection locked="0"/>
    </xf>
    <xf numFmtId="0" fontId="20" fillId="7" borderId="49" xfId="0" applyFont="1" applyFill="1" applyBorder="1" applyAlignment="1">
      <alignment horizontal="center" vertical="center" wrapText="1"/>
    </xf>
    <xf numFmtId="0" fontId="20" fillId="7" borderId="27" xfId="0" applyFont="1" applyFill="1" applyBorder="1" applyAlignment="1">
      <alignment horizontal="center" vertical="center" wrapText="1"/>
    </xf>
    <xf numFmtId="0" fontId="20" fillId="7" borderId="50" xfId="0" applyFont="1" applyFill="1" applyBorder="1" applyAlignment="1">
      <alignment horizontal="center" vertical="center" wrapText="1"/>
    </xf>
    <xf numFmtId="2" fontId="3" fillId="8" borderId="49" xfId="0" applyNumberFormat="1" applyFont="1" applyFill="1" applyBorder="1" applyAlignment="1" applyProtection="1">
      <alignment horizontal="center" vertical="distributed" wrapText="1"/>
      <protection locked="0"/>
    </xf>
    <xf numFmtId="2" fontId="3" fillId="8" borderId="27" xfId="0" applyNumberFormat="1" applyFont="1" applyFill="1" applyBorder="1" applyAlignment="1" applyProtection="1">
      <alignment horizontal="center" vertical="distributed" wrapText="1"/>
      <protection locked="0"/>
    </xf>
    <xf numFmtId="2" fontId="3" fillId="8" borderId="50" xfId="0" applyNumberFormat="1" applyFont="1" applyFill="1" applyBorder="1" applyAlignment="1" applyProtection="1">
      <alignment horizontal="center" vertical="distributed" wrapText="1"/>
      <protection locked="0"/>
    </xf>
    <xf numFmtId="2" fontId="0" fillId="8" borderId="44" xfId="0" applyNumberFormat="1" applyFill="1" applyBorder="1" applyAlignment="1" applyProtection="1">
      <alignment horizontal="center" vertical="distributed" wrapText="1"/>
      <protection locked="0"/>
    </xf>
    <xf numFmtId="2" fontId="0" fillId="8" borderId="13" xfId="0" applyNumberFormat="1" applyFill="1" applyBorder="1" applyAlignment="1" applyProtection="1">
      <alignment horizontal="center" vertical="distributed" wrapText="1"/>
      <protection locked="0"/>
    </xf>
    <xf numFmtId="2" fontId="0" fillId="8" borderId="14" xfId="0" applyNumberFormat="1" applyFill="1" applyBorder="1" applyAlignment="1" applyProtection="1">
      <alignment horizontal="center" vertical="distributed" wrapText="1"/>
      <protection locked="0"/>
    </xf>
    <xf numFmtId="2" fontId="3" fillId="8" borderId="15" xfId="0" applyNumberFormat="1" applyFont="1" applyFill="1" applyBorder="1" applyAlignment="1" applyProtection="1">
      <alignment horizontal="center" vertical="distributed" wrapText="1"/>
      <protection locked="0"/>
    </xf>
    <xf numFmtId="2" fontId="3" fillId="8" borderId="14" xfId="0" applyNumberFormat="1" applyFont="1" applyFill="1" applyBorder="1" applyAlignment="1" applyProtection="1">
      <alignment horizontal="center" vertical="distributed" wrapText="1"/>
      <protection locked="0"/>
    </xf>
    <xf numFmtId="2" fontId="3" fillId="8" borderId="13" xfId="0" applyNumberFormat="1" applyFont="1" applyFill="1" applyBorder="1" applyAlignment="1" applyProtection="1">
      <alignment horizontal="center" vertical="distributed" wrapText="1"/>
      <protection locked="0"/>
    </xf>
    <xf numFmtId="2" fontId="3" fillId="8" borderId="54" xfId="0" applyNumberFormat="1" applyFont="1" applyFill="1" applyBorder="1" applyAlignment="1" applyProtection="1">
      <alignment horizontal="center" vertical="distributed" wrapText="1"/>
      <protection locked="0"/>
    </xf>
    <xf numFmtId="0" fontId="20" fillId="0" borderId="46" xfId="0" applyFont="1" applyBorder="1" applyAlignment="1">
      <alignment vertical="top" wrapText="1"/>
    </xf>
    <xf numFmtId="0" fontId="20" fillId="0" borderId="47" xfId="0" applyFont="1" applyBorder="1" applyAlignment="1">
      <alignment vertical="top" wrapText="1"/>
    </xf>
    <xf numFmtId="0" fontId="20" fillId="0" borderId="48" xfId="0" applyFont="1" applyBorder="1" applyAlignment="1">
      <alignment vertical="top" wrapText="1"/>
    </xf>
    <xf numFmtId="0" fontId="20" fillId="6" borderId="17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43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vertical="center" wrapText="1"/>
    </xf>
    <xf numFmtId="0" fontId="20" fillId="6" borderId="18" xfId="0" applyFont="1" applyFill="1" applyBorder="1" applyAlignment="1">
      <alignment vertical="center" wrapText="1"/>
    </xf>
    <xf numFmtId="0" fontId="20" fillId="6" borderId="43" xfId="0" applyFont="1" applyFill="1" applyBorder="1" applyAlignment="1">
      <alignment vertical="center" wrapText="1"/>
    </xf>
    <xf numFmtId="0" fontId="20" fillId="7" borderId="51" xfId="0" applyFont="1" applyFill="1" applyBorder="1" applyAlignment="1">
      <alignment horizontal="center" wrapText="1"/>
    </xf>
    <xf numFmtId="0" fontId="20" fillId="7" borderId="39" xfId="0" applyFont="1" applyFill="1" applyBorder="1" applyAlignment="1">
      <alignment horizontal="center" wrapText="1"/>
    </xf>
    <xf numFmtId="2" fontId="3" fillId="7" borderId="39" xfId="0" applyNumberFormat="1" applyFont="1" applyFill="1" applyBorder="1" applyAlignment="1" applyProtection="1">
      <alignment horizontal="center" vertical="distributed" wrapText="1"/>
      <protection locked="0"/>
    </xf>
    <xf numFmtId="0" fontId="12" fillId="10" borderId="17" xfId="0" applyFont="1" applyFill="1" applyBorder="1" applyAlignment="1">
      <alignment horizontal="center" wrapText="1"/>
    </xf>
    <xf numFmtId="0" fontId="0" fillId="10" borderId="18" xfId="0" applyFill="1" applyBorder="1" applyAlignment="1">
      <alignment horizontal="center" wrapText="1"/>
    </xf>
    <xf numFmtId="0" fontId="0" fillId="10" borderId="43" xfId="0" applyFill="1" applyBorder="1" applyAlignment="1">
      <alignment horizontal="center" wrapText="1"/>
    </xf>
    <xf numFmtId="0" fontId="19" fillId="4" borderId="19" xfId="0" applyFont="1" applyFill="1" applyBorder="1" applyAlignment="1">
      <alignment horizontal="right"/>
    </xf>
    <xf numFmtId="0" fontId="19" fillId="4" borderId="38" xfId="0" applyFont="1" applyFill="1" applyBorder="1" applyAlignment="1">
      <alignment horizontal="right"/>
    </xf>
    <xf numFmtId="0" fontId="4" fillId="0" borderId="0" xfId="0" applyFont="1" applyAlignment="1" applyProtection="1">
      <alignment horizontal="left" vertical="distributed"/>
      <protection locked="0"/>
    </xf>
    <xf numFmtId="2" fontId="3" fillId="4" borderId="28" xfId="0" applyNumberFormat="1" applyFont="1" applyFill="1" applyBorder="1" applyAlignment="1">
      <alignment horizontal="center" vertical="distributed" wrapText="1"/>
    </xf>
    <xf numFmtId="2" fontId="3" fillId="4" borderId="10" xfId="0" applyNumberFormat="1" applyFont="1" applyFill="1" applyBorder="1" applyAlignment="1">
      <alignment horizontal="center" vertical="distributed" wrapText="1"/>
    </xf>
    <xf numFmtId="2" fontId="3" fillId="4" borderId="30" xfId="0" applyNumberFormat="1" applyFont="1" applyFill="1" applyBorder="1" applyAlignment="1">
      <alignment horizontal="center" vertical="distributed" wrapText="1"/>
    </xf>
    <xf numFmtId="2" fontId="3" fillId="4" borderId="31" xfId="0" applyNumberFormat="1" applyFont="1" applyFill="1" applyBorder="1" applyAlignment="1">
      <alignment horizontal="center" vertical="distributed" wrapText="1"/>
    </xf>
    <xf numFmtId="1" fontId="0" fillId="10" borderId="29" xfId="0" applyNumberFormat="1" applyFill="1" applyBorder="1" applyAlignment="1">
      <alignment horizontal="center" vertical="center"/>
    </xf>
    <xf numFmtId="1" fontId="0" fillId="10" borderId="7" xfId="0" applyNumberFormat="1" applyFill="1" applyBorder="1" applyAlignment="1">
      <alignment horizontal="center" vertical="center"/>
    </xf>
    <xf numFmtId="0" fontId="0" fillId="9" borderId="44" xfId="0" applyFill="1" applyBorder="1" applyAlignment="1">
      <alignment horizontal="left" vertical="distributed"/>
    </xf>
    <xf numFmtId="0" fontId="0" fillId="9" borderId="14" xfId="0" applyFill="1" applyBorder="1" applyAlignment="1">
      <alignment horizontal="left" vertical="distributed"/>
    </xf>
    <xf numFmtId="0" fontId="0" fillId="9" borderId="5" xfId="0" applyFill="1" applyBorder="1" applyAlignment="1">
      <alignment horizontal="left" vertical="distributed"/>
    </xf>
    <xf numFmtId="0" fontId="0" fillId="9" borderId="1" xfId="0" applyFill="1" applyBorder="1" applyAlignment="1">
      <alignment horizontal="left" vertical="distributed"/>
    </xf>
    <xf numFmtId="0" fontId="3" fillId="4" borderId="30" xfId="0" applyFont="1" applyFill="1" applyBorder="1" applyAlignment="1">
      <alignment horizontal="right"/>
    </xf>
    <xf numFmtId="0" fontId="3" fillId="4" borderId="31" xfId="0" applyFont="1" applyFill="1" applyBorder="1" applyAlignment="1">
      <alignment horizontal="right"/>
    </xf>
    <xf numFmtId="0" fontId="3" fillId="0" borderId="2" xfId="0" applyFont="1" applyBorder="1" applyAlignment="1">
      <alignment horizontal="left" vertical="distributed" wrapText="1"/>
    </xf>
    <xf numFmtId="0" fontId="3" fillId="0" borderId="3" xfId="0" applyFont="1" applyBorder="1" applyAlignment="1">
      <alignment horizontal="left" vertical="distributed" wrapText="1"/>
    </xf>
    <xf numFmtId="0" fontId="3" fillId="0" borderId="4" xfId="0" applyFont="1" applyBorder="1" applyAlignment="1">
      <alignment horizontal="left" vertical="distributed" wrapText="1"/>
    </xf>
    <xf numFmtId="2" fontId="3" fillId="0" borderId="5" xfId="0" applyNumberFormat="1" applyFont="1" applyBorder="1" applyAlignment="1">
      <alignment horizontal="center" vertical="distributed"/>
    </xf>
    <xf numFmtId="2" fontId="3" fillId="0" borderId="1" xfId="0" applyNumberFormat="1" applyFont="1" applyBorder="1" applyAlignment="1">
      <alignment horizontal="center" vertical="distributed"/>
    </xf>
    <xf numFmtId="2" fontId="3" fillId="4" borderId="30" xfId="0" applyNumberFormat="1" applyFont="1" applyFill="1" applyBorder="1" applyAlignment="1">
      <alignment horizontal="center" vertical="distributed"/>
    </xf>
    <xf numFmtId="2" fontId="3" fillId="4" borderId="31" xfId="0" applyNumberFormat="1" applyFont="1" applyFill="1" applyBorder="1" applyAlignment="1">
      <alignment horizontal="center" vertical="distributed"/>
    </xf>
    <xf numFmtId="2" fontId="3" fillId="0" borderId="28" xfId="0" applyNumberFormat="1" applyFont="1" applyBorder="1" applyAlignment="1">
      <alignment horizontal="right" vertical="distributed" wrapText="1"/>
    </xf>
    <xf numFmtId="2" fontId="3" fillId="0" borderId="10" xfId="0" applyNumberFormat="1" applyFont="1" applyBorder="1" applyAlignment="1">
      <alignment horizontal="right" vertical="distributed" wrapText="1"/>
    </xf>
    <xf numFmtId="2" fontId="3" fillId="0" borderId="5" xfId="0" applyNumberFormat="1" applyFont="1" applyBorder="1" applyAlignment="1">
      <alignment horizontal="center" vertical="distributed" wrapText="1"/>
    </xf>
    <xf numFmtId="2" fontId="3" fillId="0" borderId="1" xfId="0" applyNumberFormat="1" applyFont="1" applyBorder="1" applyAlignment="1">
      <alignment horizontal="center" vertical="distributed" wrapText="1"/>
    </xf>
    <xf numFmtId="2" fontId="10" fillId="0" borderId="0" xfId="0" applyNumberFormat="1" applyFont="1" applyAlignment="1" applyProtection="1">
      <alignment horizontal="left" vertical="distributed"/>
      <protection locked="0"/>
    </xf>
    <xf numFmtId="0" fontId="0" fillId="9" borderId="1" xfId="0" applyFill="1" applyBorder="1" applyAlignment="1" applyProtection="1">
      <alignment horizontal="left" vertical="center"/>
      <protection locked="0"/>
    </xf>
    <xf numFmtId="2" fontId="3" fillId="4" borderId="1" xfId="0" applyNumberFormat="1" applyFont="1" applyFill="1" applyBorder="1" applyAlignment="1">
      <alignment horizontal="center" vertical="distributed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/>
      <protection locked="0"/>
    </xf>
  </cellXfs>
  <cellStyles count="2">
    <cellStyle name="Hiperpovezava" xfId="1" builtinId="8"/>
    <cellStyle name="Navadno" xfId="0" builtinId="0"/>
  </cellStyles>
  <dxfs count="21"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241CC-B2E1-4C5B-83C3-B70B5450D077}">
  <sheetPr codeName="List1"/>
  <dimension ref="B1:T65"/>
  <sheetViews>
    <sheetView tabSelected="1" topLeftCell="B1" zoomScaleNormal="100" workbookViewId="0">
      <selection activeCell="B18" sqref="B18:P18"/>
    </sheetView>
  </sheetViews>
  <sheetFormatPr defaultRowHeight="14.4" x14ac:dyDescent="0.3"/>
  <cols>
    <col min="1" max="1" width="4.33203125" customWidth="1"/>
    <col min="2" max="2" width="25.44140625" customWidth="1"/>
  </cols>
  <sheetData>
    <row r="1" spans="2:20" ht="21" x14ac:dyDescent="0.4">
      <c r="B1" s="16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2:20" ht="15.6" x14ac:dyDescent="0.3">
      <c r="B2" s="35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2:20" ht="21" x14ac:dyDescent="0.4">
      <c r="B3" s="73" t="s">
        <v>1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2:20" ht="15.6" x14ac:dyDescent="0.3"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29"/>
      <c r="S4" s="29"/>
      <c r="T4" s="29"/>
    </row>
    <row r="5" spans="2:20" ht="15.6" x14ac:dyDescent="0.3">
      <c r="B5" s="35" t="s">
        <v>2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29"/>
      <c r="S5" s="29"/>
      <c r="T5" s="29"/>
    </row>
    <row r="6" spans="2:20" ht="15.6" x14ac:dyDescent="0.3">
      <c r="B6" s="239" t="s">
        <v>3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9"/>
      <c r="S6" s="29"/>
      <c r="T6" s="29"/>
    </row>
    <row r="7" spans="2:20" ht="11.25" customHeight="1" x14ac:dyDescent="0.3"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9"/>
      <c r="S7" s="29"/>
      <c r="T7" s="29"/>
    </row>
    <row r="8" spans="2:20" ht="15.6" x14ac:dyDescent="0.3">
      <c r="B8" s="40" t="s">
        <v>4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29"/>
      <c r="S8" s="29"/>
      <c r="T8" s="29"/>
    </row>
    <row r="9" spans="2:20" ht="15.6" x14ac:dyDescent="0.3">
      <c r="B9" s="4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29"/>
      <c r="S9" s="29"/>
      <c r="T9" s="29"/>
    </row>
    <row r="10" spans="2:20" ht="15.6" x14ac:dyDescent="0.3">
      <c r="B10" s="242" t="s">
        <v>5</v>
      </c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9"/>
      <c r="S10" s="29"/>
      <c r="T10" s="29"/>
    </row>
    <row r="11" spans="2:20" ht="15.6" x14ac:dyDescent="0.3"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29"/>
      <c r="S11" s="29"/>
      <c r="T11" s="29"/>
    </row>
    <row r="12" spans="2:20" ht="15.6" x14ac:dyDescent="0.3">
      <c r="B12" s="40" t="s">
        <v>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29"/>
      <c r="S12" s="29"/>
      <c r="T12" s="29"/>
    </row>
    <row r="13" spans="2:20" ht="15.6" x14ac:dyDescent="0.3">
      <c r="B13" s="40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29"/>
      <c r="S13" s="29"/>
      <c r="T13" s="29"/>
    </row>
    <row r="14" spans="2:20" ht="15.6" x14ac:dyDescent="0.3">
      <c r="B14" s="239" t="s">
        <v>7</v>
      </c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9"/>
      <c r="S14" s="29"/>
      <c r="T14" s="29"/>
    </row>
    <row r="15" spans="2:20" ht="15.6" x14ac:dyDescent="0.3">
      <c r="B15" s="84"/>
      <c r="C15" s="85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</row>
    <row r="16" spans="2:20" ht="15.6" x14ac:dyDescent="0.3">
      <c r="B16" s="40" t="s">
        <v>8</v>
      </c>
    </row>
    <row r="18" spans="2:20" ht="63.75" customHeight="1" x14ac:dyDescent="0.3">
      <c r="B18" s="239" t="s">
        <v>206</v>
      </c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</row>
    <row r="19" spans="2:20" ht="20.25" customHeight="1" x14ac:dyDescent="0.4">
      <c r="B19" s="73" t="s">
        <v>9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</row>
    <row r="20" spans="2:20" ht="15" customHeight="1" x14ac:dyDescent="0.3"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</row>
    <row r="21" spans="2:20" ht="15.6" x14ac:dyDescent="0.3">
      <c r="B21" s="40" t="s">
        <v>10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2:20" ht="15.6" x14ac:dyDescent="0.3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2:20" ht="15.6" x14ac:dyDescent="0.3">
      <c r="B23" s="134" t="s">
        <v>11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2:20" ht="15.6" x14ac:dyDescent="0.3">
      <c r="B24" s="22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2:20" ht="15.6" x14ac:dyDescent="0.3">
      <c r="B25" s="22" t="s">
        <v>12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2:20" ht="15.6" x14ac:dyDescent="0.3">
      <c r="B26" s="87" t="s">
        <v>13</v>
      </c>
      <c r="C26" s="240" t="s">
        <v>14</v>
      </c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</row>
    <row r="27" spans="2:20" ht="15.6" x14ac:dyDescent="0.3">
      <c r="B27" s="87" t="s">
        <v>15</v>
      </c>
      <c r="C27" s="240" t="s">
        <v>16</v>
      </c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</row>
    <row r="28" spans="2:20" ht="15.6" x14ac:dyDescent="0.3">
      <c r="B28" s="87" t="s">
        <v>17</v>
      </c>
      <c r="C28" s="240" t="s">
        <v>18</v>
      </c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</row>
    <row r="29" spans="2:20" ht="28.8" x14ac:dyDescent="0.3">
      <c r="B29" s="88" t="s">
        <v>19</v>
      </c>
      <c r="C29" s="240" t="s">
        <v>20</v>
      </c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</row>
    <row r="30" spans="2:20" ht="15.6" x14ac:dyDescent="0.3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2:20" ht="15.6" x14ac:dyDescent="0.3">
      <c r="B31" s="22" t="s">
        <v>21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2:20" ht="31.2" x14ac:dyDescent="0.3">
      <c r="B32" s="89" t="s">
        <v>22</v>
      </c>
      <c r="C32" s="237" t="s">
        <v>23</v>
      </c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</row>
    <row r="33" spans="2:20" ht="31.2" x14ac:dyDescent="0.3">
      <c r="B33" s="89" t="s">
        <v>24</v>
      </c>
      <c r="C33" s="237" t="s">
        <v>25</v>
      </c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</row>
    <row r="34" spans="2:20" ht="15.6" x14ac:dyDescent="0.3">
      <c r="B34" s="29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</row>
    <row r="35" spans="2:20" ht="15.6" x14ac:dyDescent="0.3">
      <c r="B35" s="22" t="s">
        <v>26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2:20" ht="31.5" customHeight="1" x14ac:dyDescent="0.3">
      <c r="B36" s="89" t="s">
        <v>27</v>
      </c>
      <c r="C36" s="240" t="s">
        <v>28</v>
      </c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</row>
    <row r="37" spans="2:20" ht="15.6" x14ac:dyDescent="0.3">
      <c r="B37" s="89" t="s">
        <v>29</v>
      </c>
      <c r="C37" s="240" t="s">
        <v>30</v>
      </c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</row>
    <row r="38" spans="2:20" ht="15.6" x14ac:dyDescent="0.3">
      <c r="B38" s="89" t="s">
        <v>31</v>
      </c>
      <c r="C38" s="240" t="s">
        <v>32</v>
      </c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</row>
    <row r="39" spans="2:20" ht="15.6" x14ac:dyDescent="0.3">
      <c r="B39" s="89" t="s">
        <v>33</v>
      </c>
      <c r="C39" s="240" t="s">
        <v>20</v>
      </c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</row>
    <row r="40" spans="2:20" ht="46.8" x14ac:dyDescent="0.3">
      <c r="B40" s="89" t="s">
        <v>34</v>
      </c>
      <c r="C40" s="240" t="s">
        <v>35</v>
      </c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</row>
    <row r="41" spans="2:20" ht="62.4" x14ac:dyDescent="0.3">
      <c r="B41" s="89" t="s">
        <v>36</v>
      </c>
      <c r="C41" s="240" t="s">
        <v>37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</row>
    <row r="42" spans="2:20" ht="62.4" x14ac:dyDescent="0.3">
      <c r="B42" s="89" t="s">
        <v>38</v>
      </c>
      <c r="C42" s="240" t="s">
        <v>39</v>
      </c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</row>
    <row r="43" spans="2:20" ht="15.6" x14ac:dyDescent="0.3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2:20" ht="15.6" x14ac:dyDescent="0.3">
      <c r="B44" s="241" t="s">
        <v>40</v>
      </c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</row>
    <row r="45" spans="2:20" ht="46.8" x14ac:dyDescent="0.3">
      <c r="B45" s="90" t="s">
        <v>41</v>
      </c>
      <c r="C45" s="240" t="s">
        <v>42</v>
      </c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</row>
    <row r="46" spans="2:20" ht="46.8" x14ac:dyDescent="0.3">
      <c r="B46" s="91" t="s">
        <v>43</v>
      </c>
      <c r="C46" s="240" t="s">
        <v>44</v>
      </c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</row>
    <row r="47" spans="2:20" ht="51.75" customHeight="1" x14ac:dyDescent="0.3">
      <c r="B47" s="91" t="s">
        <v>45</v>
      </c>
      <c r="C47" s="240" t="s">
        <v>46</v>
      </c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</row>
    <row r="48" spans="2:20" ht="78" x14ac:dyDescent="0.3">
      <c r="B48" s="91" t="s">
        <v>47</v>
      </c>
      <c r="C48" s="240" t="s">
        <v>48</v>
      </c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</row>
    <row r="49" spans="2:20" ht="62.4" x14ac:dyDescent="0.3">
      <c r="B49" s="91" t="s">
        <v>49</v>
      </c>
      <c r="C49" s="240" t="s">
        <v>50</v>
      </c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</row>
    <row r="50" spans="2:20" ht="15.6" x14ac:dyDescent="0.3">
      <c r="B50" s="91" t="s">
        <v>51</v>
      </c>
      <c r="C50" s="240" t="s">
        <v>52</v>
      </c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</row>
    <row r="51" spans="2:20" ht="15.6" x14ac:dyDescent="0.3">
      <c r="B51" s="91" t="s">
        <v>53</v>
      </c>
      <c r="C51" s="240" t="s">
        <v>54</v>
      </c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</row>
    <row r="52" spans="2:20" ht="62.4" x14ac:dyDescent="0.3">
      <c r="B52" s="91" t="s">
        <v>55</v>
      </c>
      <c r="C52" s="240" t="s">
        <v>56</v>
      </c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</row>
    <row r="53" spans="2:20" ht="62.4" x14ac:dyDescent="0.3">
      <c r="B53" s="91" t="s">
        <v>57</v>
      </c>
      <c r="C53" s="240" t="s">
        <v>58</v>
      </c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</row>
    <row r="54" spans="2:20" ht="15.6" x14ac:dyDescent="0.3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2:20" ht="15.6" x14ac:dyDescent="0.3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2:20" ht="15.6" x14ac:dyDescent="0.3">
      <c r="B56" s="83" t="s">
        <v>59</v>
      </c>
      <c r="C56" s="240" t="s">
        <v>60</v>
      </c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</row>
    <row r="57" spans="2:20" ht="15.6" x14ac:dyDescent="0.3">
      <c r="B57" s="84"/>
      <c r="C57" s="85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</row>
    <row r="58" spans="2:20" ht="15.6" x14ac:dyDescent="0.3">
      <c r="B58" s="84"/>
      <c r="C58" s="85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</row>
    <row r="59" spans="2:20" ht="43.5" customHeight="1" x14ac:dyDescent="0.3">
      <c r="B59" s="238" t="s">
        <v>61</v>
      </c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</row>
    <row r="61" spans="2:20" ht="15.6" x14ac:dyDescent="0.3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2:20" ht="15.6" x14ac:dyDescent="0.3">
      <c r="B62" s="30" t="s">
        <v>62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2:20" ht="56.25" customHeight="1" x14ac:dyDescent="0.3">
      <c r="B63" s="240" t="s">
        <v>63</v>
      </c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  <c r="R63" s="240"/>
      <c r="S63" s="240"/>
      <c r="T63" s="240"/>
    </row>
    <row r="64" spans="2:20" ht="24" customHeight="1" x14ac:dyDescent="0.3">
      <c r="B64" s="240" t="s">
        <v>64</v>
      </c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</row>
    <row r="65" spans="2:20" ht="17.25" customHeight="1" x14ac:dyDescent="0.3">
      <c r="B65" s="236" t="s">
        <v>65</v>
      </c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</row>
  </sheetData>
  <mergeCells count="32">
    <mergeCell ref="B6:Q7"/>
    <mergeCell ref="B10:Q10"/>
    <mergeCell ref="B14:Q14"/>
    <mergeCell ref="C26:T26"/>
    <mergeCell ref="C36:T36"/>
    <mergeCell ref="C27:T27"/>
    <mergeCell ref="C28:T28"/>
    <mergeCell ref="C29:T29"/>
    <mergeCell ref="C32:T32"/>
    <mergeCell ref="C33:T33"/>
    <mergeCell ref="C52:T52"/>
    <mergeCell ref="C53:T53"/>
    <mergeCell ref="C37:T37"/>
    <mergeCell ref="C38:T38"/>
    <mergeCell ref="C39:T39"/>
    <mergeCell ref="C40:T40"/>
    <mergeCell ref="B65:T65"/>
    <mergeCell ref="B59:T59"/>
    <mergeCell ref="B18:P18"/>
    <mergeCell ref="C41:T41"/>
    <mergeCell ref="C42:T42"/>
    <mergeCell ref="B44:T44"/>
    <mergeCell ref="C45:T45"/>
    <mergeCell ref="C51:T51"/>
    <mergeCell ref="C47:T47"/>
    <mergeCell ref="C48:T48"/>
    <mergeCell ref="C49:T49"/>
    <mergeCell ref="C46:T46"/>
    <mergeCell ref="C56:T56"/>
    <mergeCell ref="B63:T63"/>
    <mergeCell ref="B64:T64"/>
    <mergeCell ref="C50:T50"/>
  </mergeCells>
  <phoneticPr fontId="2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CADEA-839A-43FA-BADC-21A342DB23AE}">
  <dimension ref="A2:N103"/>
  <sheetViews>
    <sheetView topLeftCell="A9" workbookViewId="0">
      <selection activeCell="I44" sqref="I44"/>
    </sheetView>
  </sheetViews>
  <sheetFormatPr defaultRowHeight="14.4" x14ac:dyDescent="0.3"/>
  <cols>
    <col min="2" max="2" width="17.88671875" customWidth="1"/>
    <col min="5" max="5" width="25.33203125" customWidth="1"/>
    <col min="6" max="6" width="11.6640625" bestFit="1" customWidth="1"/>
    <col min="7" max="7" width="12.109375" customWidth="1"/>
    <col min="8" max="8" width="13.33203125" customWidth="1"/>
  </cols>
  <sheetData>
    <row r="2" spans="1:14" ht="15.6" x14ac:dyDescent="0.3">
      <c r="A2" s="51" t="s">
        <v>66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3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ht="15.6" x14ac:dyDescent="0.3">
      <c r="A4" s="50" t="s">
        <v>67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x14ac:dyDescent="0.3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ht="15.6" x14ac:dyDescent="0.3">
      <c r="A6" s="53" t="s">
        <v>4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 x14ac:dyDescent="0.3">
      <c r="B7" s="55"/>
      <c r="C7" s="55"/>
      <c r="D7" s="54"/>
      <c r="E7" s="54"/>
      <c r="F7" s="183"/>
      <c r="G7" s="183"/>
      <c r="H7" s="183"/>
      <c r="I7" s="183"/>
      <c r="J7" s="183"/>
      <c r="K7" s="183"/>
      <c r="L7" s="183"/>
      <c r="M7" s="183"/>
      <c r="N7" s="183"/>
    </row>
    <row r="8" spans="1:14" x14ac:dyDescent="0.3">
      <c r="B8" s="189" t="s">
        <v>68</v>
      </c>
      <c r="C8" s="190"/>
      <c r="D8" s="190"/>
      <c r="E8" s="191"/>
      <c r="F8" s="186"/>
      <c r="G8" s="187"/>
      <c r="H8" s="187"/>
      <c r="I8" s="187"/>
      <c r="J8" s="187"/>
      <c r="K8" s="187"/>
      <c r="L8" s="187"/>
      <c r="M8" s="187"/>
      <c r="N8" s="188"/>
    </row>
    <row r="9" spans="1:14" ht="17.25" customHeight="1" x14ac:dyDescent="0.3">
      <c r="B9" s="189" t="s">
        <v>69</v>
      </c>
      <c r="C9" s="190"/>
      <c r="D9" s="190"/>
      <c r="E9" s="191"/>
      <c r="F9" s="186"/>
      <c r="G9" s="187"/>
      <c r="H9" s="187"/>
      <c r="I9" s="187"/>
      <c r="J9" s="187"/>
      <c r="K9" s="187"/>
      <c r="L9" s="187"/>
      <c r="M9" s="187"/>
      <c r="N9" s="188"/>
    </row>
    <row r="10" spans="1:14" x14ac:dyDescent="0.3">
      <c r="B10" s="56"/>
      <c r="C10" s="56"/>
      <c r="D10" s="57"/>
      <c r="E10" s="57"/>
      <c r="F10" s="54"/>
      <c r="G10" s="54"/>
      <c r="H10" s="54"/>
      <c r="I10" s="54"/>
      <c r="J10" s="54"/>
      <c r="K10" s="54"/>
      <c r="L10" s="54"/>
      <c r="M10" s="54"/>
      <c r="N10" s="54"/>
    </row>
    <row r="11" spans="1:14" x14ac:dyDescent="0.3">
      <c r="B11" s="185" t="s">
        <v>70</v>
      </c>
      <c r="C11" s="185"/>
      <c r="D11" s="185"/>
      <c r="E11" s="185"/>
      <c r="F11" s="184"/>
      <c r="G11" s="184"/>
      <c r="H11" s="184"/>
      <c r="I11" s="184"/>
      <c r="J11" s="184"/>
      <c r="K11" s="184"/>
      <c r="L11" s="184"/>
      <c r="M11" s="184"/>
      <c r="N11" s="184"/>
    </row>
    <row r="12" spans="1:14" x14ac:dyDescent="0.3">
      <c r="B12" s="176" t="s">
        <v>71</v>
      </c>
      <c r="C12" s="177"/>
      <c r="D12" s="177"/>
      <c r="E12" s="178"/>
      <c r="F12" s="182"/>
      <c r="G12" s="180"/>
      <c r="H12" s="180"/>
      <c r="I12" s="180"/>
      <c r="J12" s="180"/>
      <c r="K12" s="180"/>
      <c r="L12" s="180"/>
      <c r="M12" s="180"/>
      <c r="N12" s="181"/>
    </row>
    <row r="13" spans="1:14" x14ac:dyDescent="0.3">
      <c r="B13" s="176" t="s">
        <v>72</v>
      </c>
      <c r="C13" s="177"/>
      <c r="D13" s="177"/>
      <c r="E13" s="178"/>
      <c r="F13" s="182"/>
      <c r="G13" s="180"/>
      <c r="H13" s="180"/>
      <c r="I13" s="180"/>
      <c r="J13" s="180"/>
      <c r="K13" s="180"/>
      <c r="L13" s="180"/>
      <c r="M13" s="180"/>
      <c r="N13" s="181"/>
    </row>
    <row r="14" spans="1:14" x14ac:dyDescent="0.3">
      <c r="B14" s="176" t="s">
        <v>73</v>
      </c>
      <c r="C14" s="177"/>
      <c r="D14" s="177"/>
      <c r="E14" s="178"/>
      <c r="F14" s="182"/>
      <c r="G14" s="180"/>
      <c r="H14" s="180"/>
      <c r="I14" s="180"/>
      <c r="J14" s="180"/>
      <c r="K14" s="180"/>
      <c r="L14" s="180"/>
      <c r="M14" s="180"/>
      <c r="N14" s="181"/>
    </row>
    <row r="15" spans="1:14" x14ac:dyDescent="0.3">
      <c r="B15" s="176" t="s">
        <v>74</v>
      </c>
      <c r="C15" s="177"/>
      <c r="D15" s="177"/>
      <c r="E15" s="178"/>
      <c r="F15" s="182"/>
      <c r="G15" s="180"/>
      <c r="H15" s="180"/>
      <c r="I15" s="180"/>
      <c r="J15" s="180"/>
      <c r="K15" s="180"/>
      <c r="L15" s="180"/>
      <c r="M15" s="180"/>
      <c r="N15" s="181"/>
    </row>
    <row r="16" spans="1:14" x14ac:dyDescent="0.3">
      <c r="B16" s="176" t="s">
        <v>75</v>
      </c>
      <c r="C16" s="177"/>
      <c r="D16" s="177"/>
      <c r="E16" s="178"/>
      <c r="F16" s="182"/>
      <c r="G16" s="180"/>
      <c r="H16" s="180"/>
      <c r="I16" s="180"/>
      <c r="J16" s="180"/>
      <c r="K16" s="180"/>
      <c r="L16" s="180"/>
      <c r="M16" s="180"/>
      <c r="N16" s="181"/>
    </row>
    <row r="17" spans="1:14" x14ac:dyDescent="0.3">
      <c r="B17" s="176" t="s">
        <v>76</v>
      </c>
      <c r="C17" s="177"/>
      <c r="D17" s="177"/>
      <c r="E17" s="178"/>
      <c r="F17" s="182"/>
      <c r="G17" s="180"/>
      <c r="H17" s="180"/>
      <c r="I17" s="180"/>
      <c r="J17" s="180"/>
      <c r="K17" s="180"/>
      <c r="L17" s="180"/>
      <c r="M17" s="180"/>
      <c r="N17" s="181"/>
    </row>
    <row r="18" spans="1:14" x14ac:dyDescent="0.3">
      <c r="B18" s="176" t="s">
        <v>77</v>
      </c>
      <c r="C18" s="177"/>
      <c r="D18" s="177"/>
      <c r="E18" s="178"/>
      <c r="F18" s="182"/>
      <c r="G18" s="180"/>
      <c r="H18" s="180"/>
      <c r="I18" s="180"/>
      <c r="J18" s="180"/>
      <c r="K18" s="180"/>
      <c r="L18" s="180"/>
      <c r="M18" s="180"/>
      <c r="N18" s="181"/>
    </row>
    <row r="19" spans="1:14" x14ac:dyDescent="0.3">
      <c r="B19" s="176" t="s">
        <v>78</v>
      </c>
      <c r="C19" s="177"/>
      <c r="D19" s="177"/>
      <c r="E19" s="178"/>
      <c r="F19" s="182"/>
      <c r="G19" s="180"/>
      <c r="H19" s="180"/>
      <c r="I19" s="180"/>
      <c r="J19" s="180"/>
      <c r="K19" s="180"/>
      <c r="L19" s="180"/>
      <c r="M19" s="180"/>
      <c r="N19" s="181"/>
    </row>
    <row r="20" spans="1:14" x14ac:dyDescent="0.3">
      <c r="B20" s="176" t="s">
        <v>79</v>
      </c>
      <c r="C20" s="177"/>
      <c r="D20" s="177"/>
      <c r="E20" s="178"/>
      <c r="F20" s="182"/>
      <c r="G20" s="180"/>
      <c r="H20" s="180"/>
      <c r="I20" s="180"/>
      <c r="J20" s="180"/>
      <c r="K20" s="180"/>
      <c r="L20" s="180"/>
      <c r="M20" s="180"/>
      <c r="N20" s="181"/>
    </row>
    <row r="21" spans="1:14" x14ac:dyDescent="0.3">
      <c r="B21" s="176" t="s">
        <v>80</v>
      </c>
      <c r="C21" s="177"/>
      <c r="D21" s="177"/>
      <c r="E21" s="178"/>
      <c r="F21" s="182"/>
      <c r="G21" s="180"/>
      <c r="H21" s="180"/>
      <c r="I21" s="180"/>
      <c r="J21" s="180"/>
      <c r="K21" s="180"/>
      <c r="L21" s="180"/>
      <c r="M21" s="180"/>
      <c r="N21" s="181"/>
    </row>
    <row r="22" spans="1:14" x14ac:dyDescent="0.3">
      <c r="B22" s="176" t="s">
        <v>81</v>
      </c>
      <c r="C22" s="177"/>
      <c r="D22" s="177"/>
      <c r="E22" s="178"/>
      <c r="F22" s="179"/>
      <c r="G22" s="180"/>
      <c r="H22" s="180"/>
      <c r="I22" s="180"/>
      <c r="J22" s="180"/>
      <c r="K22" s="180"/>
      <c r="L22" s="180"/>
      <c r="M22" s="180"/>
      <c r="N22" s="181"/>
    </row>
    <row r="23" spans="1:14" ht="12.75" customHeight="1" x14ac:dyDescent="0.3">
      <c r="B23" s="176" t="s">
        <v>82</v>
      </c>
      <c r="C23" s="177"/>
      <c r="D23" s="177"/>
      <c r="E23" s="178"/>
      <c r="F23" s="182"/>
      <c r="G23" s="180"/>
      <c r="H23" s="180"/>
      <c r="I23" s="180"/>
      <c r="J23" s="180"/>
      <c r="K23" s="180"/>
      <c r="L23" s="180"/>
      <c r="M23" s="180"/>
      <c r="N23" s="181"/>
    </row>
    <row r="24" spans="1:14" x14ac:dyDescent="0.3">
      <c r="B24" s="176" t="s">
        <v>83</v>
      </c>
      <c r="C24" s="177"/>
      <c r="D24" s="177"/>
      <c r="E24" s="178"/>
      <c r="F24" s="179"/>
      <c r="G24" s="180"/>
      <c r="H24" s="180"/>
      <c r="I24" s="180"/>
      <c r="J24" s="180"/>
      <c r="K24" s="180"/>
      <c r="L24" s="180"/>
      <c r="M24" s="180"/>
      <c r="N24" s="181"/>
    </row>
    <row r="25" spans="1:14" x14ac:dyDescent="0.3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x14ac:dyDescent="0.3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14" ht="15.6" x14ac:dyDescent="0.3">
      <c r="A27" s="51" t="s">
        <v>6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15.6" x14ac:dyDescent="0.3">
      <c r="B28" s="51"/>
      <c r="C28" s="51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x14ac:dyDescent="0.3">
      <c r="B29" s="58" t="s">
        <v>84</v>
      </c>
      <c r="C29" s="58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x14ac:dyDescent="0.3">
      <c r="B30" s="203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5"/>
    </row>
    <row r="31" spans="1:14" x14ac:dyDescent="0.3">
      <c r="B31" s="206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8"/>
    </row>
    <row r="32" spans="1:14" x14ac:dyDescent="0.3">
      <c r="B32" s="209"/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1"/>
    </row>
    <row r="33" spans="1:14" x14ac:dyDescent="0.3">
      <c r="B33" s="55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</row>
    <row r="34" spans="1:14" x14ac:dyDescent="0.3">
      <c r="B34" s="58" t="s">
        <v>85</v>
      </c>
      <c r="C34" s="58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5" spans="1:14" x14ac:dyDescent="0.3">
      <c r="B35" s="203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5"/>
    </row>
    <row r="36" spans="1:14" x14ac:dyDescent="0.3">
      <c r="B36" s="206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8"/>
    </row>
    <row r="37" spans="1:14" x14ac:dyDescent="0.3">
      <c r="B37" s="209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1"/>
    </row>
    <row r="40" spans="1:14" x14ac:dyDescent="0.3">
      <c r="A40" s="59" t="s">
        <v>8</v>
      </c>
      <c r="B40" s="4"/>
      <c r="C40" s="4"/>
      <c r="D40" s="4"/>
      <c r="E40" s="4"/>
      <c r="F40" s="4"/>
      <c r="G40" s="4"/>
      <c r="H40" s="4"/>
      <c r="I40" s="4"/>
      <c r="J40" s="4"/>
    </row>
    <row r="41" spans="1:14" x14ac:dyDescent="0.3">
      <c r="A41" s="42"/>
      <c r="B41" s="4"/>
      <c r="C41" s="4"/>
      <c r="D41" s="4"/>
      <c r="E41" s="4"/>
      <c r="F41" s="4"/>
      <c r="G41" s="4"/>
      <c r="H41" s="4"/>
      <c r="I41" s="4"/>
      <c r="J41" s="4"/>
    </row>
    <row r="42" spans="1:14" x14ac:dyDescent="0.3">
      <c r="A42" s="42"/>
      <c r="B42" s="228" t="s">
        <v>86</v>
      </c>
      <c r="C42" s="229"/>
      <c r="D42" s="229"/>
      <c r="E42" s="229"/>
      <c r="F42" s="229"/>
      <c r="G42" s="230"/>
      <c r="H42" s="60"/>
      <c r="I42" s="4"/>
    </row>
    <row r="43" spans="1:14" x14ac:dyDescent="0.3">
      <c r="A43" s="42"/>
      <c r="B43" s="228" t="s">
        <v>87</v>
      </c>
      <c r="C43" s="229"/>
      <c r="D43" s="229"/>
      <c r="E43" s="229"/>
      <c r="F43" s="229"/>
      <c r="G43" s="230"/>
      <c r="H43" s="60"/>
      <c r="I43" s="4"/>
    </row>
    <row r="44" spans="1:14" x14ac:dyDescent="0.3">
      <c r="A44" s="42"/>
      <c r="B44" s="223" t="s">
        <v>197</v>
      </c>
      <c r="C44" s="234"/>
      <c r="D44" s="234"/>
      <c r="E44" s="234"/>
      <c r="F44" s="234"/>
      <c r="G44" s="235"/>
      <c r="H44" s="60"/>
      <c r="I44" t="str">
        <f>IF(('Točke po merilih'!D8+'Točke po merilih'!D9+'Točke po merilih'!D10)&lt;H44,"Zahtevana višina upravičenih stoškov za polnilna mesta v celici H44 je večji od največje možne zahtevane višine upravičenih stroškov za polnilna mesta. Najvišji možni znesek je lahko "&amp;TEXT('Točke po merilih'!D8+'Točke po merilih'!D9+'Točke po merilih'!D10,"#.##0")&amp;"€. Prosimo popravite znesek v celici H44 ali pa popravite/dopolnite podatke v Obrazcu št. 1B.","")</f>
        <v/>
      </c>
      <c r="J44" s="4"/>
    </row>
    <row r="45" spans="1:14" x14ac:dyDescent="0.3">
      <c r="A45" s="42"/>
      <c r="B45" s="223" t="s">
        <v>196</v>
      </c>
      <c r="C45" s="220"/>
      <c r="D45" s="220"/>
      <c r="E45" s="220"/>
      <c r="F45" s="220"/>
      <c r="G45" s="221"/>
      <c r="H45" s="60"/>
      <c r="I45" t="str">
        <f>IF(('Točke po merilih'!D12+'Točke po merilih'!D13+'Točke po merilih'!D11)&lt;H45,"Zahtevana višina upravičenih stoškov za tovorna vozila v celici H45 je večji od največje možne zahtevane višine upravičenih stroškov za tovorna vozila. Najvišji možni znesek je lahko "&amp;TEXT('Točke po merilih'!D12+'Točke po merilih'!D13+'Točke po merilih'!D11,"#.##0")&amp;"€. Prosimo popravite znesek v celici H45 ali pa popravite/dopolnite podatke v Obrazcu št. 1B.","")</f>
        <v/>
      </c>
      <c r="J45" s="4"/>
    </row>
    <row r="46" spans="1:14" ht="15" thickBot="1" x14ac:dyDescent="0.35">
      <c r="A46" s="39"/>
      <c r="B46" s="231" t="s">
        <v>88</v>
      </c>
      <c r="C46" s="232"/>
      <c r="D46" s="232"/>
      <c r="E46" s="232"/>
      <c r="F46" s="232"/>
      <c r="G46" s="232"/>
      <c r="H46" s="175">
        <f>H44+H45</f>
        <v>0</v>
      </c>
      <c r="I46" s="4"/>
      <c r="J46" s="4"/>
    </row>
    <row r="47" spans="1:14" x14ac:dyDescent="0.3">
      <c r="A47" s="39"/>
      <c r="B47" s="233" t="s">
        <v>199</v>
      </c>
      <c r="C47" s="233"/>
      <c r="D47" s="233"/>
      <c r="E47" s="233"/>
      <c r="F47" s="233"/>
      <c r="G47" s="233"/>
      <c r="H47" s="61">
        <f>H43-H46</f>
        <v>0</v>
      </c>
      <c r="I47" s="4"/>
      <c r="J47" s="4"/>
    </row>
    <row r="48" spans="1:14" x14ac:dyDescent="0.3">
      <c r="I48" s="4"/>
      <c r="J48" s="4"/>
    </row>
    <row r="50" spans="1:11" x14ac:dyDescent="0.3">
      <c r="B50" s="59" t="s">
        <v>89</v>
      </c>
      <c r="C50" s="59"/>
      <c r="D50" s="54"/>
      <c r="E50" s="54"/>
      <c r="F50" s="54"/>
      <c r="G50" s="54"/>
      <c r="H50" s="38"/>
      <c r="I50" s="38"/>
      <c r="J50" s="38"/>
    </row>
    <row r="51" spans="1:11" x14ac:dyDescent="0.3">
      <c r="B51" s="225" t="s">
        <v>198</v>
      </c>
      <c r="C51" s="225"/>
      <c r="D51" s="225"/>
      <c r="E51" s="62">
        <v>2026</v>
      </c>
      <c r="F51" s="62">
        <v>2027</v>
      </c>
      <c r="G51" s="62">
        <v>2028</v>
      </c>
      <c r="H51" s="62" t="s">
        <v>90</v>
      </c>
      <c r="I51" s="93"/>
    </row>
    <row r="52" spans="1:11" x14ac:dyDescent="0.3">
      <c r="B52" s="227" t="s">
        <v>91</v>
      </c>
      <c r="C52" s="227"/>
      <c r="D52" s="227"/>
      <c r="E52" s="63"/>
      <c r="F52" s="63"/>
      <c r="G52" s="63"/>
      <c r="H52" s="171">
        <f>IF((E52+F52+G52)&lt;&gt;H46,"Seštevek zneskov v celicah E52,F52 in G52 ni enak znesku v celici H46. Prosimo popravite zneske.",E52+F52+G52)</f>
        <v>0</v>
      </c>
    </row>
    <row r="53" spans="1:11" x14ac:dyDescent="0.3">
      <c r="B53" s="227" t="s">
        <v>92</v>
      </c>
      <c r="C53" s="227"/>
      <c r="D53" s="227"/>
      <c r="E53" s="63"/>
      <c r="F53" s="63"/>
      <c r="G53" s="63"/>
      <c r="H53" s="171">
        <f>IF((E53+F53+G53)&lt;&gt;H47,"Seštevek zneskov v celicah E53,F53 in G53 ni enak znesku v celici H47. Prosimo popravite zneske.",E53+F53+G53)</f>
        <v>0</v>
      </c>
      <c r="I53" s="93"/>
    </row>
    <row r="54" spans="1:11" x14ac:dyDescent="0.3">
      <c r="B54" s="225" t="s">
        <v>90</v>
      </c>
      <c r="C54" s="225"/>
      <c r="D54" s="225"/>
      <c r="E54" s="172">
        <f>SUM(E52:E53)</f>
        <v>0</v>
      </c>
      <c r="F54" s="172">
        <f>SUM(F52:F53)</f>
        <v>0</v>
      </c>
      <c r="G54" s="172">
        <f>SUM(G52:G53)</f>
        <v>0</v>
      </c>
      <c r="H54" s="172">
        <f>IF((E54+F54+G54)&lt;&gt;H43,"Seštevek zneskov v celicah E53,F53 in G53 ni enak znesku v celici H43. Prosimo popravite zneske.",E54+F54+G54)</f>
        <v>0</v>
      </c>
      <c r="I54" s="80"/>
    </row>
    <row r="57" spans="1:11" x14ac:dyDescent="0.3">
      <c r="A57" s="59" t="s">
        <v>93</v>
      </c>
      <c r="B57" s="4"/>
      <c r="C57" s="4"/>
      <c r="D57" s="43"/>
      <c r="E57" s="44"/>
      <c r="F57" s="44"/>
      <c r="G57" s="44"/>
      <c r="H57" s="44"/>
      <c r="I57" s="44"/>
      <c r="J57" s="44"/>
      <c r="K57" s="45"/>
    </row>
    <row r="58" spans="1:11" x14ac:dyDescent="0.3">
      <c r="A58" s="39"/>
      <c r="B58" s="43"/>
      <c r="C58" s="43"/>
      <c r="D58" s="43"/>
      <c r="E58" s="44"/>
      <c r="F58" s="44"/>
      <c r="G58" s="44"/>
      <c r="H58" s="44"/>
      <c r="I58" s="44"/>
      <c r="J58" s="44"/>
      <c r="K58" s="45"/>
    </row>
    <row r="59" spans="1:11" x14ac:dyDescent="0.3">
      <c r="A59" s="59" t="s">
        <v>94</v>
      </c>
      <c r="B59" s="43"/>
      <c r="C59" s="43"/>
      <c r="D59" s="43"/>
      <c r="E59" s="44"/>
      <c r="F59" s="44"/>
      <c r="G59" s="44"/>
      <c r="H59" s="44"/>
      <c r="I59" s="44"/>
      <c r="J59" s="44"/>
      <c r="K59" s="46"/>
    </row>
    <row r="60" spans="1:11" x14ac:dyDescent="0.3">
      <c r="A60" s="59"/>
      <c r="B60" s="43"/>
      <c r="C60" s="43"/>
      <c r="D60" s="43"/>
      <c r="E60" s="44"/>
      <c r="F60" s="44"/>
      <c r="G60" s="44"/>
      <c r="H60" s="44"/>
      <c r="I60" s="44"/>
      <c r="J60" s="44"/>
      <c r="K60" s="46"/>
    </row>
    <row r="61" spans="1:11" x14ac:dyDescent="0.3">
      <c r="A61" s="39"/>
      <c r="B61" s="223" t="s">
        <v>200</v>
      </c>
      <c r="C61" s="220"/>
      <c r="D61" s="220"/>
      <c r="E61" s="220"/>
      <c r="F61" s="220"/>
      <c r="G61" s="220"/>
      <c r="H61" s="221"/>
      <c r="I61" s="80"/>
      <c r="J61" s="44"/>
    </row>
    <row r="62" spans="1:11" x14ac:dyDescent="0.3">
      <c r="A62" s="39"/>
      <c r="B62" s="223" t="s">
        <v>95</v>
      </c>
      <c r="C62" s="220"/>
      <c r="D62" s="221"/>
      <c r="E62" s="62">
        <v>2026</v>
      </c>
      <c r="F62" s="62" t="s">
        <v>96</v>
      </c>
      <c r="G62" s="62" t="s">
        <v>97</v>
      </c>
      <c r="H62" s="62" t="s">
        <v>90</v>
      </c>
      <c r="K62" s="58"/>
    </row>
    <row r="63" spans="1:11" x14ac:dyDescent="0.3">
      <c r="A63" s="39"/>
      <c r="B63" s="65" t="s">
        <v>98</v>
      </c>
      <c r="C63" s="201"/>
      <c r="D63" s="201"/>
      <c r="E63" s="63"/>
      <c r="F63" s="63"/>
      <c r="G63" s="63"/>
      <c r="H63" s="173">
        <f t="shared" ref="H63:H67" si="0">E63+F63+G63</f>
        <v>0</v>
      </c>
      <c r="J63" s="79"/>
    </row>
    <row r="64" spans="1:11" x14ac:dyDescent="0.3">
      <c r="A64" s="39"/>
      <c r="B64" s="65" t="s">
        <v>99</v>
      </c>
      <c r="C64" s="201"/>
      <c r="D64" s="201"/>
      <c r="E64" s="63"/>
      <c r="F64" s="63"/>
      <c r="G64" s="63"/>
      <c r="H64" s="173">
        <f t="shared" si="0"/>
        <v>0</v>
      </c>
      <c r="J64" s="79"/>
    </row>
    <row r="65" spans="1:11" x14ac:dyDescent="0.3">
      <c r="A65" s="39"/>
      <c r="B65" s="65" t="s">
        <v>100</v>
      </c>
      <c r="C65" s="201"/>
      <c r="D65" s="201"/>
      <c r="E65" s="63"/>
      <c r="F65" s="63"/>
      <c r="G65" s="63"/>
      <c r="H65" s="173">
        <f t="shared" si="0"/>
        <v>0</v>
      </c>
      <c r="J65" s="79"/>
    </row>
    <row r="66" spans="1:11" x14ac:dyDescent="0.3">
      <c r="A66" s="39"/>
      <c r="B66" s="65" t="s">
        <v>101</v>
      </c>
      <c r="C66" s="201"/>
      <c r="D66" s="201"/>
      <c r="E66" s="63"/>
      <c r="F66" s="63"/>
      <c r="G66" s="63"/>
      <c r="H66" s="173">
        <f t="shared" si="0"/>
        <v>0</v>
      </c>
      <c r="J66" s="79"/>
    </row>
    <row r="67" spans="1:11" x14ac:dyDescent="0.3">
      <c r="A67" s="39"/>
      <c r="B67" s="65" t="s">
        <v>102</v>
      </c>
      <c r="C67" s="201"/>
      <c r="D67" s="201"/>
      <c r="E67" s="63"/>
      <c r="F67" s="63"/>
      <c r="G67" s="63"/>
      <c r="H67" s="173">
        <f t="shared" si="0"/>
        <v>0</v>
      </c>
      <c r="J67" s="79"/>
    </row>
    <row r="68" spans="1:11" x14ac:dyDescent="0.3">
      <c r="A68" s="39"/>
      <c r="B68" s="219" t="s">
        <v>90</v>
      </c>
      <c r="C68" s="220"/>
      <c r="D68" s="221"/>
      <c r="E68" s="172">
        <f>SUM(E63:E67)</f>
        <v>0</v>
      </c>
      <c r="F68" s="172">
        <f>SUM(F63:F67)</f>
        <v>0</v>
      </c>
      <c r="G68" s="172">
        <f>SUM(G63:G67)</f>
        <v>0</v>
      </c>
      <c r="H68" s="172">
        <f>IF((E68+F68+G68)=0,E68+F68+G68,IF((E68+F68+G68)&lt;&gt;H46,"Seštevek zneskov v celicah E69,F69 in G69 ni enak znesku v celici H46. Prosimo popravite zneske.",E68+F68+G68))</f>
        <v>0</v>
      </c>
      <c r="K68" s="80"/>
    </row>
    <row r="69" spans="1:11" x14ac:dyDescent="0.3">
      <c r="A69" s="39"/>
      <c r="B69" s="43"/>
      <c r="C69" s="43"/>
      <c r="D69" s="43"/>
      <c r="E69" s="44"/>
      <c r="F69" s="44"/>
      <c r="G69" s="44"/>
      <c r="H69" s="44"/>
      <c r="I69" s="44"/>
      <c r="J69" s="44"/>
      <c r="K69" s="45"/>
    </row>
    <row r="70" spans="1:11" x14ac:dyDescent="0.3">
      <c r="A70" s="59" t="s">
        <v>103</v>
      </c>
      <c r="B70" s="43"/>
      <c r="C70" s="43"/>
      <c r="D70" s="43"/>
      <c r="E70" s="44"/>
      <c r="F70" s="44"/>
      <c r="G70" s="44"/>
      <c r="H70" s="44"/>
      <c r="I70" s="44"/>
      <c r="J70" s="44"/>
      <c r="K70" s="45"/>
    </row>
    <row r="71" spans="1:11" x14ac:dyDescent="0.3">
      <c r="A71" s="39"/>
      <c r="B71" s="64"/>
      <c r="C71" s="64"/>
      <c r="D71" s="64"/>
      <c r="E71" s="66"/>
      <c r="F71" s="66"/>
      <c r="G71" s="66"/>
      <c r="H71" s="66"/>
      <c r="I71" s="66"/>
      <c r="J71" s="66"/>
      <c r="K71" s="46"/>
    </row>
    <row r="72" spans="1:11" x14ac:dyDescent="0.3">
      <c r="A72" s="39"/>
      <c r="B72" s="64"/>
      <c r="C72" s="64"/>
      <c r="D72" s="64"/>
      <c r="E72" s="224" t="s">
        <v>201</v>
      </c>
      <c r="F72" s="224"/>
      <c r="G72" s="224"/>
      <c r="H72" s="224"/>
      <c r="J72" s="44"/>
    </row>
    <row r="73" spans="1:11" x14ac:dyDescent="0.3">
      <c r="A73" s="39"/>
      <c r="B73" s="223" t="s">
        <v>95</v>
      </c>
      <c r="C73" s="220"/>
      <c r="D73" s="220"/>
      <c r="E73" s="67">
        <v>2026</v>
      </c>
      <c r="F73" s="67">
        <v>2027</v>
      </c>
      <c r="G73" s="67">
        <v>2028</v>
      </c>
      <c r="H73" s="67" t="s">
        <v>90</v>
      </c>
    </row>
    <row r="74" spans="1:11" x14ac:dyDescent="0.3">
      <c r="A74" s="39"/>
      <c r="B74" s="65" t="s">
        <v>98</v>
      </c>
      <c r="C74" s="222"/>
      <c r="D74" s="222"/>
      <c r="E74" s="63"/>
      <c r="F74" s="63"/>
      <c r="G74" s="63"/>
      <c r="H74" s="173">
        <f t="shared" ref="H74:H78" si="1">SUM(E74:G74)</f>
        <v>0</v>
      </c>
    </row>
    <row r="75" spans="1:11" x14ac:dyDescent="0.3">
      <c r="A75" s="39"/>
      <c r="B75" s="65" t="s">
        <v>99</v>
      </c>
      <c r="C75" s="222"/>
      <c r="D75" s="222"/>
      <c r="E75" s="63"/>
      <c r="F75" s="63"/>
      <c r="G75" s="63"/>
      <c r="H75" s="173">
        <f t="shared" si="1"/>
        <v>0</v>
      </c>
      <c r="J75" s="79"/>
    </row>
    <row r="76" spans="1:11" x14ac:dyDescent="0.3">
      <c r="A76" s="39"/>
      <c r="B76" s="65" t="s">
        <v>100</v>
      </c>
      <c r="C76" s="222"/>
      <c r="D76" s="222"/>
      <c r="E76" s="63"/>
      <c r="F76" s="63"/>
      <c r="G76" s="63"/>
      <c r="H76" s="173">
        <f t="shared" si="1"/>
        <v>0</v>
      </c>
      <c r="J76" s="79"/>
    </row>
    <row r="77" spans="1:11" x14ac:dyDescent="0.3">
      <c r="A77" s="39"/>
      <c r="B77" s="65" t="s">
        <v>101</v>
      </c>
      <c r="C77" s="222"/>
      <c r="D77" s="222"/>
      <c r="E77" s="63"/>
      <c r="F77" s="63"/>
      <c r="G77" s="63"/>
      <c r="H77" s="173">
        <f t="shared" si="1"/>
        <v>0</v>
      </c>
      <c r="J77" s="79"/>
    </row>
    <row r="78" spans="1:11" x14ac:dyDescent="0.3">
      <c r="A78" s="39"/>
      <c r="B78" s="65" t="s">
        <v>102</v>
      </c>
      <c r="C78" s="222"/>
      <c r="D78" s="222"/>
      <c r="E78" s="63"/>
      <c r="F78" s="63"/>
      <c r="G78" s="63"/>
      <c r="H78" s="173">
        <f t="shared" si="1"/>
        <v>0</v>
      </c>
      <c r="J78" s="79"/>
    </row>
    <row r="79" spans="1:11" x14ac:dyDescent="0.3">
      <c r="A79" s="39"/>
      <c r="B79" s="219" t="s">
        <v>90</v>
      </c>
      <c r="C79" s="220"/>
      <c r="D79" s="221"/>
      <c r="E79" s="172">
        <f>SUM(E74:E78)</f>
        <v>0</v>
      </c>
      <c r="F79" s="172">
        <f>SUM(F74:F78)</f>
        <v>0</v>
      </c>
      <c r="G79" s="172">
        <f>SUM(G74:G78)</f>
        <v>0</v>
      </c>
      <c r="H79" s="172">
        <f>IF((E79+F79+G79)=0,E79+F79+G79,IF((E79+F79+G79)&lt;&gt;H47,"Seštevek zneskov v celicah E81,F81 in G81 ni enak znesku v celici H47. Prosimo popravite zneske.",E79+F79+G79))</f>
        <v>0</v>
      </c>
    </row>
    <row r="82" spans="1:13" x14ac:dyDescent="0.3">
      <c r="B82" s="59" t="s">
        <v>205</v>
      </c>
      <c r="C82" s="59"/>
      <c r="D82" s="54"/>
      <c r="E82" s="54"/>
      <c r="F82" s="54"/>
      <c r="G82" s="54"/>
      <c r="H82" s="38"/>
      <c r="I82" s="38"/>
      <c r="J82" s="38"/>
    </row>
    <row r="83" spans="1:13" x14ac:dyDescent="0.3">
      <c r="B83" s="225" t="s">
        <v>202</v>
      </c>
      <c r="C83" s="225"/>
      <c r="D83" s="225"/>
      <c r="E83" s="62">
        <v>2026</v>
      </c>
      <c r="F83" s="62">
        <v>2027</v>
      </c>
      <c r="G83" s="62">
        <v>2028</v>
      </c>
      <c r="H83" s="62" t="s">
        <v>90</v>
      </c>
      <c r="I83" s="93"/>
    </row>
    <row r="84" spans="1:13" ht="29.25" customHeight="1" x14ac:dyDescent="0.3">
      <c r="B84" s="226" t="s">
        <v>203</v>
      </c>
      <c r="C84" s="226"/>
      <c r="D84" s="226"/>
      <c r="E84" s="174">
        <f>E68</f>
        <v>0</v>
      </c>
      <c r="F84" s="174">
        <f>F68</f>
        <v>0</v>
      </c>
      <c r="G84" s="174">
        <f>G68</f>
        <v>0</v>
      </c>
      <c r="H84" s="171">
        <f>IF((E84+F84+G84)&lt;&gt;H46,"Seštevek zneskov v celicah E52,F52 in G52 ni enak znesku v celici H46. Prosimo popravite zneske.",E84+F84+G84)</f>
        <v>0</v>
      </c>
    </row>
    <row r="85" spans="1:13" x14ac:dyDescent="0.3">
      <c r="B85" s="227" t="s">
        <v>204</v>
      </c>
      <c r="C85" s="227"/>
      <c r="D85" s="227"/>
      <c r="E85" s="174">
        <f>E79</f>
        <v>0</v>
      </c>
      <c r="F85" s="174">
        <f>F79</f>
        <v>0</v>
      </c>
      <c r="G85" s="174">
        <f>G79</f>
        <v>0</v>
      </c>
      <c r="H85" s="171">
        <f>IF((E85+F85+G85)&lt;&gt;H47,"Seštevek zneskov v celicah E53,F53 in G53 ni enak znesku v celici H47. Prosimo popravite zneske.",E85+F85+G85)</f>
        <v>0</v>
      </c>
      <c r="I85" s="93"/>
    </row>
    <row r="86" spans="1:13" x14ac:dyDescent="0.3">
      <c r="B86" s="225" t="s">
        <v>90</v>
      </c>
      <c r="C86" s="225"/>
      <c r="D86" s="225"/>
      <c r="E86" s="172">
        <f>SUM(E84:E85)</f>
        <v>0</v>
      </c>
      <c r="F86" s="172">
        <f>SUM(F84:F85)</f>
        <v>0</v>
      </c>
      <c r="G86" s="172">
        <f>SUM(G84:G85)</f>
        <v>0</v>
      </c>
      <c r="H86" s="172">
        <f>IF((E86+F86+G86)&lt;&gt;H43,"Seštevek zneskov v celicah E88,F88 in G88 ni enak znesku v celici H43. Prosimo popravite zneske.",E86+F86+G86)</f>
        <v>0</v>
      </c>
      <c r="I86" s="80"/>
    </row>
    <row r="89" spans="1:13" x14ac:dyDescent="0.3">
      <c r="A89" s="59" t="s">
        <v>104</v>
      </c>
      <c r="B89" s="38"/>
      <c r="C89" s="38"/>
      <c r="D89" s="38"/>
      <c r="E89" s="47"/>
      <c r="F89" s="47"/>
      <c r="G89" s="47"/>
      <c r="H89" s="47"/>
      <c r="I89" s="47"/>
      <c r="J89" s="47"/>
      <c r="K89" s="47"/>
      <c r="L89" s="4"/>
      <c r="M89" s="4"/>
    </row>
    <row r="90" spans="1:13" x14ac:dyDescent="0.3">
      <c r="A90" s="42"/>
      <c r="B90" s="38"/>
      <c r="C90" s="38"/>
      <c r="D90" s="38"/>
      <c r="E90" s="47"/>
      <c r="F90" s="47"/>
      <c r="G90" s="47"/>
      <c r="H90" s="47"/>
      <c r="I90" s="47"/>
      <c r="J90" s="47"/>
      <c r="K90" s="48"/>
      <c r="L90" s="4"/>
      <c r="M90" s="4"/>
    </row>
    <row r="91" spans="1:13" ht="30" customHeight="1" x14ac:dyDescent="0.3">
      <c r="A91" s="48"/>
      <c r="B91" s="216" t="s">
        <v>105</v>
      </c>
      <c r="C91" s="216"/>
      <c r="D91" s="216"/>
      <c r="E91" s="216"/>
      <c r="F91" s="217" t="s">
        <v>106</v>
      </c>
      <c r="G91" s="217"/>
      <c r="H91" s="218" t="s">
        <v>107</v>
      </c>
      <c r="I91" s="218"/>
      <c r="J91" s="218"/>
      <c r="K91" s="218"/>
      <c r="L91" s="218"/>
      <c r="M91" s="218"/>
    </row>
    <row r="92" spans="1:13" ht="49.5" customHeight="1" x14ac:dyDescent="0.3">
      <c r="A92" s="42"/>
      <c r="B92" s="201" t="s">
        <v>108</v>
      </c>
      <c r="C92" s="201"/>
      <c r="D92" s="201"/>
      <c r="E92" s="201"/>
      <c r="F92" s="68"/>
      <c r="G92" s="68"/>
      <c r="H92" s="202"/>
      <c r="I92" s="202"/>
      <c r="J92" s="202"/>
      <c r="K92" s="202"/>
      <c r="L92" s="202"/>
      <c r="M92" s="202"/>
    </row>
    <row r="93" spans="1:13" ht="28.5" customHeight="1" x14ac:dyDescent="0.3">
      <c r="A93" s="42"/>
      <c r="B93" s="201" t="s">
        <v>109</v>
      </c>
      <c r="C93" s="201"/>
      <c r="D93" s="201"/>
      <c r="E93" s="201"/>
      <c r="F93" s="68"/>
      <c r="G93" s="68"/>
      <c r="H93" s="202"/>
      <c r="I93" s="202"/>
      <c r="J93" s="202"/>
      <c r="K93" s="202"/>
      <c r="L93" s="202"/>
      <c r="M93" s="202"/>
    </row>
    <row r="94" spans="1:13" x14ac:dyDescent="0.3">
      <c r="A94" s="42"/>
      <c r="B94" s="201" t="s">
        <v>110</v>
      </c>
      <c r="C94" s="201"/>
      <c r="D94" s="201"/>
      <c r="E94" s="201"/>
      <c r="F94" s="68"/>
      <c r="G94" s="68"/>
      <c r="H94" s="202"/>
      <c r="I94" s="202"/>
      <c r="J94" s="202"/>
      <c r="K94" s="202"/>
      <c r="L94" s="202"/>
      <c r="M94" s="202"/>
    </row>
    <row r="95" spans="1:13" ht="28.5" customHeight="1" x14ac:dyDescent="0.3">
      <c r="A95" s="42"/>
      <c r="B95" s="201" t="s">
        <v>111</v>
      </c>
      <c r="C95" s="201"/>
      <c r="D95" s="201"/>
      <c r="E95" s="201"/>
      <c r="F95" s="68"/>
      <c r="G95" s="68"/>
      <c r="H95" s="202"/>
      <c r="I95" s="202"/>
      <c r="J95" s="202"/>
      <c r="K95" s="202"/>
      <c r="L95" s="202"/>
      <c r="M95" s="202"/>
    </row>
    <row r="96" spans="1:13" x14ac:dyDescent="0.3">
      <c r="A96" s="42"/>
      <c r="B96" s="201" t="s">
        <v>112</v>
      </c>
      <c r="C96" s="201"/>
      <c r="D96" s="201"/>
      <c r="E96" s="201"/>
      <c r="F96" s="68"/>
      <c r="G96" s="68"/>
      <c r="H96" s="202"/>
      <c r="I96" s="202"/>
      <c r="J96" s="202"/>
      <c r="K96" s="202"/>
      <c r="L96" s="202"/>
      <c r="M96" s="202"/>
    </row>
    <row r="97" spans="1:13" x14ac:dyDescent="0.3">
      <c r="A97" s="42"/>
      <c r="B97" s="69" t="s">
        <v>113</v>
      </c>
      <c r="C97" s="69"/>
      <c r="D97" s="54"/>
      <c r="E97" s="70"/>
      <c r="F97" s="70"/>
      <c r="G97" s="70"/>
      <c r="H97" s="70"/>
      <c r="I97" s="70"/>
      <c r="J97" s="70"/>
      <c r="K97" s="70"/>
      <c r="L97" s="54"/>
      <c r="M97" s="54"/>
    </row>
    <row r="101" spans="1:13" ht="33" customHeight="1" x14ac:dyDescent="0.3">
      <c r="B101" s="49" t="s">
        <v>114</v>
      </c>
      <c r="C101" s="212"/>
      <c r="D101" s="213"/>
      <c r="E101" s="214" t="s">
        <v>115</v>
      </c>
      <c r="F101" s="214"/>
      <c r="G101" s="215" t="s">
        <v>116</v>
      </c>
      <c r="H101" s="215"/>
      <c r="I101" s="81"/>
      <c r="J101" s="81"/>
    </row>
    <row r="102" spans="1:13" x14ac:dyDescent="0.3">
      <c r="B102" s="192" t="s">
        <v>117</v>
      </c>
      <c r="C102" s="192"/>
      <c r="D102" s="192"/>
      <c r="E102" s="193" t="s">
        <v>118</v>
      </c>
      <c r="F102" s="194"/>
      <c r="G102" s="197"/>
      <c r="H102" s="198"/>
      <c r="I102" s="82"/>
      <c r="J102" s="82"/>
    </row>
    <row r="103" spans="1:13" x14ac:dyDescent="0.3">
      <c r="B103" s="192"/>
      <c r="C103" s="192"/>
      <c r="D103" s="192"/>
      <c r="E103" s="195"/>
      <c r="F103" s="196"/>
      <c r="G103" s="199"/>
      <c r="H103" s="200"/>
      <c r="I103" s="82"/>
      <c r="J103" s="82"/>
    </row>
  </sheetData>
  <sheetProtection algorithmName="SHA-512" hashValue="DmfX2dmFi1bL9KLaomNYjGVw5y/l/xlUwXrIHM4I8fPVlN+fxgqLvhNdpG93NzsB08n6cnuSsKpb2HAKc2Nlow==" saltValue="8QCA6Oz6Kzty3q+6znHj3A==" spinCount="100000" sheet="1" objects="1" scenarios="1"/>
  <mergeCells count="84">
    <mergeCell ref="B42:G42"/>
    <mergeCell ref="C65:D65"/>
    <mergeCell ref="C66:D66"/>
    <mergeCell ref="B52:D52"/>
    <mergeCell ref="B53:D53"/>
    <mergeCell ref="B54:D54"/>
    <mergeCell ref="B62:D62"/>
    <mergeCell ref="B61:H61"/>
    <mergeCell ref="C63:D63"/>
    <mergeCell ref="C64:D64"/>
    <mergeCell ref="B43:G43"/>
    <mergeCell ref="B46:G46"/>
    <mergeCell ref="B47:G47"/>
    <mergeCell ref="B51:D51"/>
    <mergeCell ref="B44:G44"/>
    <mergeCell ref="B45:G45"/>
    <mergeCell ref="C74:D74"/>
    <mergeCell ref="B73:D73"/>
    <mergeCell ref="E72:H72"/>
    <mergeCell ref="B68:D68"/>
    <mergeCell ref="B92:E92"/>
    <mergeCell ref="H92:M92"/>
    <mergeCell ref="C75:D75"/>
    <mergeCell ref="C76:D76"/>
    <mergeCell ref="C77:D77"/>
    <mergeCell ref="C78:D78"/>
    <mergeCell ref="B83:D83"/>
    <mergeCell ref="B84:D84"/>
    <mergeCell ref="B85:D85"/>
    <mergeCell ref="B86:D86"/>
    <mergeCell ref="B30:N32"/>
    <mergeCell ref="B35:N37"/>
    <mergeCell ref="C101:D101"/>
    <mergeCell ref="E101:F101"/>
    <mergeCell ref="G101:H101"/>
    <mergeCell ref="B95:E95"/>
    <mergeCell ref="H95:M95"/>
    <mergeCell ref="B91:E91"/>
    <mergeCell ref="F91:G91"/>
    <mergeCell ref="H91:M91"/>
    <mergeCell ref="C67:D67"/>
    <mergeCell ref="B93:E93"/>
    <mergeCell ref="H93:M93"/>
    <mergeCell ref="B94:E94"/>
    <mergeCell ref="H94:M94"/>
    <mergeCell ref="B79:D79"/>
    <mergeCell ref="B102:D103"/>
    <mergeCell ref="E102:F103"/>
    <mergeCell ref="G102:H103"/>
    <mergeCell ref="B96:E96"/>
    <mergeCell ref="H96:M96"/>
    <mergeCell ref="F7:N7"/>
    <mergeCell ref="F13:N13"/>
    <mergeCell ref="B13:E13"/>
    <mergeCell ref="F12:N12"/>
    <mergeCell ref="B12:E12"/>
    <mergeCell ref="F11:N11"/>
    <mergeCell ref="B11:E11"/>
    <mergeCell ref="F9:N9"/>
    <mergeCell ref="B9:E9"/>
    <mergeCell ref="F8:N8"/>
    <mergeCell ref="B8:E8"/>
    <mergeCell ref="F14:N14"/>
    <mergeCell ref="B14:E14"/>
    <mergeCell ref="B22:E22"/>
    <mergeCell ref="B20:E20"/>
    <mergeCell ref="F20:N20"/>
    <mergeCell ref="B21:E21"/>
    <mergeCell ref="F22:N22"/>
    <mergeCell ref="B24:E24"/>
    <mergeCell ref="F24:N24"/>
    <mergeCell ref="B19:E19"/>
    <mergeCell ref="F19:N19"/>
    <mergeCell ref="F15:N15"/>
    <mergeCell ref="B15:E15"/>
    <mergeCell ref="B23:E23"/>
    <mergeCell ref="F23:N23"/>
    <mergeCell ref="F21:N21"/>
    <mergeCell ref="B16:E16"/>
    <mergeCell ref="F16:N16"/>
    <mergeCell ref="B17:E17"/>
    <mergeCell ref="F17:N17"/>
    <mergeCell ref="B18:E18"/>
    <mergeCell ref="F18:N18"/>
  </mergeCells>
  <conditionalFormatting sqref="B30:N32">
    <cfRule type="containsBlanks" dxfId="20" priority="8">
      <formula>LEN(TRIM(B30))=0</formula>
    </cfRule>
  </conditionalFormatting>
  <conditionalFormatting sqref="B35:N37">
    <cfRule type="containsBlanks" dxfId="19" priority="7">
      <formula>LEN(TRIM(B35))=0</formula>
    </cfRule>
  </conditionalFormatting>
  <conditionalFormatting sqref="E52:G53 C63:H67 C74:H78">
    <cfRule type="containsBlanks" dxfId="18" priority="6">
      <formula>LEN(TRIM(C52))=0</formula>
    </cfRule>
  </conditionalFormatting>
  <conditionalFormatting sqref="E84:G85">
    <cfRule type="containsBlanks" dxfId="17" priority="1">
      <formula>LEN(TRIM(E84))=0</formula>
    </cfRule>
  </conditionalFormatting>
  <conditionalFormatting sqref="F92:M96">
    <cfRule type="containsBlanks" dxfId="16" priority="4">
      <formula>LEN(TRIM(F92))=0</formula>
    </cfRule>
  </conditionalFormatting>
  <conditionalFormatting sqref="F8:N9 F12:N24">
    <cfRule type="containsBlanks" dxfId="15" priority="9">
      <formula>LEN(TRIM(F8))=0</formula>
    </cfRule>
  </conditionalFormatting>
  <conditionalFormatting sqref="H42:H45">
    <cfRule type="containsBlanks" dxfId="14" priority="5">
      <formula>LEN(TRIM(H42))=0</formula>
    </cfRule>
  </conditionalFormatting>
  <conditionalFormatting sqref="H46">
    <cfRule type="cellIs" dxfId="13" priority="2" operator="equal">
      <formula>0</formula>
    </cfRule>
    <cfRule type="containsBlanks" dxfId="12" priority="3">
      <formula>LEN(TRIM(H46))=0</formula>
    </cfRule>
  </conditionalFormatting>
  <dataValidations count="2">
    <dataValidation type="textLength" operator="lessThan" allowBlank="1" showInputMessage="1" showErrorMessage="1" prompt="Do največ 2000 znakov s presledki." sqref="B35:N37" xr:uid="{F2764C56-9E38-4F9E-BEE3-0151A0B553B8}">
      <formula1>2000</formula1>
    </dataValidation>
    <dataValidation type="textLength" operator="lessThan" allowBlank="1" showInputMessage="1" showErrorMessage="1" prompt="Do največ 1100 znakov s presledki." sqref="B30:N32" xr:uid="{CED800FE-0C33-4644-BE3E-1F9B24F45018}">
      <formula1>1100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91901-035A-40DA-8D1C-FD9E3B383B53}">
  <sheetPr codeName="List2"/>
  <dimension ref="A1:Y97"/>
  <sheetViews>
    <sheetView topLeftCell="A8" zoomScaleNormal="100" zoomScaleSheetLayoutView="98" workbookViewId="0">
      <selection activeCell="R8" sqref="R8:R37"/>
    </sheetView>
  </sheetViews>
  <sheetFormatPr defaultRowHeight="14.4" x14ac:dyDescent="0.3"/>
  <cols>
    <col min="1" max="1" width="5.109375" customWidth="1"/>
    <col min="2" max="2" width="6.6640625" customWidth="1"/>
    <col min="3" max="3" width="6.109375" customWidth="1"/>
    <col min="4" max="4" width="6.88671875" customWidth="1"/>
    <col min="5" max="5" width="10.6640625" customWidth="1"/>
    <col min="6" max="6" width="11.109375" customWidth="1"/>
    <col min="7" max="7" width="17.109375" customWidth="1"/>
    <col min="8" max="8" width="12.88671875" customWidth="1"/>
    <col min="9" max="10" width="11" customWidth="1"/>
    <col min="11" max="11" width="12.44140625" customWidth="1"/>
    <col min="12" max="12" width="12.6640625" customWidth="1"/>
    <col min="13" max="13" width="17.44140625" customWidth="1"/>
    <col min="14" max="14" width="16.88671875" customWidth="1"/>
    <col min="15" max="15" width="16.44140625" customWidth="1"/>
    <col min="16" max="16" width="17.88671875" customWidth="1"/>
    <col min="17" max="17" width="16.44140625" customWidth="1"/>
    <col min="18" max="18" width="14.88671875" customWidth="1"/>
    <col min="19" max="19" width="13.33203125" customWidth="1"/>
    <col min="20" max="20" width="11.5546875" customWidth="1"/>
    <col min="21" max="21" width="15.88671875" customWidth="1"/>
    <col min="22" max="22" width="14.33203125" customWidth="1"/>
    <col min="23" max="23" width="9.88671875" customWidth="1"/>
    <col min="24" max="24" width="12.6640625" customWidth="1"/>
    <col min="25" max="25" width="16.33203125" customWidth="1"/>
  </cols>
  <sheetData>
    <row r="1" spans="1:25" ht="15.75" customHeight="1" x14ac:dyDescent="0.3">
      <c r="A1" s="51" t="s">
        <v>119</v>
      </c>
      <c r="C1" s="41"/>
      <c r="D1" s="38"/>
      <c r="E1" s="38"/>
      <c r="F1" s="38"/>
      <c r="G1" s="38"/>
      <c r="H1" s="38"/>
      <c r="I1" s="38"/>
      <c r="J1" s="38"/>
      <c r="K1" s="38"/>
      <c r="L1" s="38"/>
      <c r="M1" s="4"/>
    </row>
    <row r="2" spans="1:25" ht="15.75" customHeight="1" x14ac:dyDescent="0.3">
      <c r="B2" s="51"/>
      <c r="C2" s="41"/>
      <c r="D2" s="38"/>
      <c r="E2" s="38"/>
      <c r="F2" s="38"/>
      <c r="G2" s="38"/>
      <c r="H2" s="38"/>
      <c r="I2" s="38"/>
      <c r="J2" s="38"/>
      <c r="K2" s="38"/>
      <c r="L2" s="38"/>
      <c r="M2" s="4"/>
    </row>
    <row r="3" spans="1:25" ht="15.6" x14ac:dyDescent="0.3">
      <c r="A3" s="51" t="s">
        <v>120</v>
      </c>
    </row>
    <row r="4" spans="1:25" ht="15" thickBot="1" x14ac:dyDescent="0.35"/>
    <row r="5" spans="1:25" ht="15.75" customHeight="1" thickBot="1" x14ac:dyDescent="0.35">
      <c r="A5" s="259" t="s">
        <v>121</v>
      </c>
      <c r="B5" s="262" t="s">
        <v>122</v>
      </c>
      <c r="C5" s="263"/>
      <c r="D5" s="263"/>
      <c r="E5" s="264"/>
      <c r="F5" s="246" t="s">
        <v>123</v>
      </c>
      <c r="G5" s="247"/>
      <c r="H5" s="247"/>
      <c r="I5" s="247"/>
      <c r="J5" s="247"/>
      <c r="K5" s="247"/>
      <c r="L5" s="247"/>
      <c r="M5" s="247"/>
      <c r="N5" s="247"/>
      <c r="O5" s="248"/>
      <c r="P5" s="249" t="s">
        <v>124</v>
      </c>
      <c r="Q5" s="250"/>
      <c r="R5" s="250"/>
      <c r="S5" s="250"/>
      <c r="T5" s="250"/>
      <c r="U5" s="250"/>
      <c r="V5" s="250"/>
      <c r="W5" s="250"/>
      <c r="X5" s="251"/>
    </row>
    <row r="6" spans="1:25" ht="42" customHeight="1" thickBot="1" x14ac:dyDescent="0.35">
      <c r="A6" s="260"/>
      <c r="B6" s="265" t="s">
        <v>125</v>
      </c>
      <c r="C6" s="266"/>
      <c r="D6" s="266"/>
      <c r="E6" s="267"/>
      <c r="F6" s="268" t="s">
        <v>126</v>
      </c>
      <c r="G6" s="269"/>
      <c r="H6" s="243" t="s">
        <v>127</v>
      </c>
      <c r="I6" s="244"/>
      <c r="J6" s="244"/>
      <c r="K6" s="270"/>
      <c r="L6" s="243" t="s">
        <v>128</v>
      </c>
      <c r="M6" s="244"/>
      <c r="N6" s="244"/>
      <c r="O6" s="245"/>
      <c r="P6" s="252" t="s">
        <v>129</v>
      </c>
      <c r="Q6" s="253"/>
      <c r="R6" s="254"/>
      <c r="S6" s="255" t="s">
        <v>130</v>
      </c>
      <c r="T6" s="256"/>
      <c r="U6" s="255" t="s">
        <v>131</v>
      </c>
      <c r="V6" s="257"/>
      <c r="W6" s="257"/>
      <c r="X6" s="258"/>
    </row>
    <row r="7" spans="1:25" ht="135.75" customHeight="1" x14ac:dyDescent="0.3">
      <c r="A7" s="261"/>
      <c r="B7" s="74" t="s">
        <v>13</v>
      </c>
      <c r="C7" s="75" t="s">
        <v>15</v>
      </c>
      <c r="D7" s="75" t="s">
        <v>17</v>
      </c>
      <c r="E7" s="143" t="s">
        <v>132</v>
      </c>
      <c r="F7" s="149" t="s">
        <v>133</v>
      </c>
      <c r="G7" s="94" t="s">
        <v>24</v>
      </c>
      <c r="H7" s="76" t="s">
        <v>27</v>
      </c>
      <c r="I7" s="77" t="s">
        <v>134</v>
      </c>
      <c r="J7" s="77" t="s">
        <v>135</v>
      </c>
      <c r="K7" s="77" t="s">
        <v>33</v>
      </c>
      <c r="L7" s="141" t="s">
        <v>136</v>
      </c>
      <c r="M7" s="77" t="s">
        <v>137</v>
      </c>
      <c r="N7" s="77" t="s">
        <v>38</v>
      </c>
      <c r="O7" s="150" t="s">
        <v>138</v>
      </c>
      <c r="P7" s="160" t="s">
        <v>41</v>
      </c>
      <c r="Q7" s="78" t="s">
        <v>139</v>
      </c>
      <c r="R7" s="78" t="s">
        <v>45</v>
      </c>
      <c r="S7" s="78" t="s">
        <v>47</v>
      </c>
      <c r="T7" s="78" t="s">
        <v>49</v>
      </c>
      <c r="U7" s="78" t="s">
        <v>51</v>
      </c>
      <c r="V7" s="78" t="s">
        <v>53</v>
      </c>
      <c r="W7" s="78" t="s">
        <v>55</v>
      </c>
      <c r="X7" s="161" t="s">
        <v>57</v>
      </c>
      <c r="Y7" s="159" t="s">
        <v>59</v>
      </c>
    </row>
    <row r="8" spans="1:25" ht="16.5" customHeight="1" x14ac:dyDescent="0.3">
      <c r="A8" s="144">
        <v>1</v>
      </c>
      <c r="B8" s="25"/>
      <c r="C8" s="25"/>
      <c r="D8" s="25"/>
      <c r="E8" s="145">
        <f t="shared" ref="E8:E37" si="0">B8+C8+D8</f>
        <v>0</v>
      </c>
      <c r="F8" s="151"/>
      <c r="G8" s="32" t="s">
        <v>194</v>
      </c>
      <c r="H8" s="31"/>
      <c r="I8" s="26"/>
      <c r="J8" s="26"/>
      <c r="K8" s="21">
        <f t="shared" ref="K8:K37" si="1">H8+I8+J8</f>
        <v>0</v>
      </c>
      <c r="L8" s="27"/>
      <c r="M8" s="27"/>
      <c r="N8" s="27"/>
      <c r="O8" s="152"/>
      <c r="P8" s="162" t="s">
        <v>140</v>
      </c>
      <c r="Q8" s="27"/>
      <c r="R8" s="33" t="e">
        <f t="shared" ref="R8:R37" si="2">Q8/L8*100</f>
        <v>#DIV/0!</v>
      </c>
      <c r="S8" s="28" t="s">
        <v>140</v>
      </c>
      <c r="T8" s="28" t="s">
        <v>140</v>
      </c>
      <c r="U8" s="20"/>
      <c r="V8" s="20"/>
      <c r="W8" s="20"/>
      <c r="X8" s="163"/>
    </row>
    <row r="9" spans="1:25" ht="16.5" customHeight="1" x14ac:dyDescent="0.3">
      <c r="A9" s="144">
        <v>2</v>
      </c>
      <c r="B9" s="34"/>
      <c r="C9" s="34"/>
      <c r="D9" s="34"/>
      <c r="E9" s="145">
        <f t="shared" si="0"/>
        <v>0</v>
      </c>
      <c r="F9" s="151"/>
      <c r="G9" s="32" t="s">
        <v>140</v>
      </c>
      <c r="H9" s="37"/>
      <c r="I9" s="34"/>
      <c r="J9" s="34"/>
      <c r="K9" s="21">
        <f t="shared" si="1"/>
        <v>0</v>
      </c>
      <c r="L9" s="34"/>
      <c r="M9" s="34"/>
      <c r="N9" s="34"/>
      <c r="O9" s="153"/>
      <c r="P9" s="162" t="s">
        <v>140</v>
      </c>
      <c r="Q9" s="34"/>
      <c r="R9" s="33" t="e">
        <f t="shared" si="2"/>
        <v>#DIV/0!</v>
      </c>
      <c r="S9" s="28" t="s">
        <v>140</v>
      </c>
      <c r="T9" s="28" t="s">
        <v>140</v>
      </c>
      <c r="U9" s="34"/>
      <c r="V9" s="34"/>
      <c r="W9" s="34"/>
      <c r="X9" s="164"/>
    </row>
    <row r="10" spans="1:25" ht="16.5" customHeight="1" x14ac:dyDescent="0.3">
      <c r="A10" s="144">
        <v>3</v>
      </c>
      <c r="B10" s="34"/>
      <c r="C10" s="34"/>
      <c r="D10" s="34"/>
      <c r="E10" s="145">
        <f t="shared" si="0"/>
        <v>0</v>
      </c>
      <c r="F10" s="151"/>
      <c r="G10" s="32" t="s">
        <v>140</v>
      </c>
      <c r="H10" s="37"/>
      <c r="I10" s="34"/>
      <c r="J10" s="34"/>
      <c r="K10" s="21">
        <f t="shared" si="1"/>
        <v>0</v>
      </c>
      <c r="L10" s="34"/>
      <c r="M10" s="34"/>
      <c r="N10" s="34"/>
      <c r="O10" s="153"/>
      <c r="P10" s="162" t="s">
        <v>140</v>
      </c>
      <c r="Q10" s="34"/>
      <c r="R10" s="33" t="e">
        <f t="shared" si="2"/>
        <v>#DIV/0!</v>
      </c>
      <c r="S10" s="28" t="s">
        <v>140</v>
      </c>
      <c r="T10" s="28" t="s">
        <v>140</v>
      </c>
      <c r="U10" s="34"/>
      <c r="V10" s="34"/>
      <c r="W10" s="34"/>
      <c r="X10" s="164"/>
    </row>
    <row r="11" spans="1:25" ht="16.5" customHeight="1" x14ac:dyDescent="0.3">
      <c r="A11" s="144">
        <v>4</v>
      </c>
      <c r="B11" s="34"/>
      <c r="C11" s="34"/>
      <c r="D11" s="34"/>
      <c r="E11" s="145">
        <f t="shared" si="0"/>
        <v>0</v>
      </c>
      <c r="F11" s="151"/>
      <c r="G11" s="32" t="s">
        <v>140</v>
      </c>
      <c r="H11" s="37"/>
      <c r="I11" s="34"/>
      <c r="J11" s="34"/>
      <c r="K11" s="21">
        <f t="shared" si="1"/>
        <v>0</v>
      </c>
      <c r="L11" s="34"/>
      <c r="M11" s="34"/>
      <c r="N11" s="34"/>
      <c r="O11" s="153"/>
      <c r="P11" s="162" t="s">
        <v>140</v>
      </c>
      <c r="Q11" s="34"/>
      <c r="R11" s="33" t="e">
        <f t="shared" si="2"/>
        <v>#DIV/0!</v>
      </c>
      <c r="S11" s="28" t="s">
        <v>140</v>
      </c>
      <c r="T11" s="28" t="s">
        <v>140</v>
      </c>
      <c r="U11" s="34"/>
      <c r="V11" s="34"/>
      <c r="W11" s="34"/>
      <c r="X11" s="164"/>
    </row>
    <row r="12" spans="1:25" ht="16.5" customHeight="1" x14ac:dyDescent="0.3">
      <c r="A12" s="144">
        <v>5</v>
      </c>
      <c r="B12" s="34"/>
      <c r="C12" s="34"/>
      <c r="D12" s="34"/>
      <c r="E12" s="145">
        <f t="shared" si="0"/>
        <v>0</v>
      </c>
      <c r="F12" s="151"/>
      <c r="G12" s="32" t="s">
        <v>140</v>
      </c>
      <c r="H12" s="37"/>
      <c r="I12" s="34"/>
      <c r="J12" s="34"/>
      <c r="K12" s="21">
        <f t="shared" si="1"/>
        <v>0</v>
      </c>
      <c r="L12" s="34"/>
      <c r="M12" s="34"/>
      <c r="N12" s="34"/>
      <c r="O12" s="153"/>
      <c r="P12" s="162" t="s">
        <v>140</v>
      </c>
      <c r="Q12" s="34"/>
      <c r="R12" s="33" t="e">
        <f t="shared" si="2"/>
        <v>#DIV/0!</v>
      </c>
      <c r="S12" s="28" t="s">
        <v>140</v>
      </c>
      <c r="T12" s="28" t="s">
        <v>140</v>
      </c>
      <c r="U12" s="34"/>
      <c r="V12" s="34"/>
      <c r="W12" s="34"/>
      <c r="X12" s="164"/>
    </row>
    <row r="13" spans="1:25" ht="16.5" customHeight="1" x14ac:dyDescent="0.3">
      <c r="A13" s="144">
        <v>6</v>
      </c>
      <c r="B13" s="34"/>
      <c r="C13" s="34"/>
      <c r="D13" s="34"/>
      <c r="E13" s="145">
        <f t="shared" si="0"/>
        <v>0</v>
      </c>
      <c r="F13" s="151"/>
      <c r="G13" s="32" t="s">
        <v>140</v>
      </c>
      <c r="H13" s="37"/>
      <c r="I13" s="34"/>
      <c r="J13" s="34"/>
      <c r="K13" s="21">
        <f t="shared" si="1"/>
        <v>0</v>
      </c>
      <c r="L13" s="34"/>
      <c r="M13" s="34"/>
      <c r="N13" s="34"/>
      <c r="O13" s="153"/>
      <c r="P13" s="162" t="s">
        <v>140</v>
      </c>
      <c r="Q13" s="34"/>
      <c r="R13" s="33" t="e">
        <f t="shared" si="2"/>
        <v>#DIV/0!</v>
      </c>
      <c r="S13" s="28" t="s">
        <v>140</v>
      </c>
      <c r="T13" s="28" t="s">
        <v>140</v>
      </c>
      <c r="U13" s="34"/>
      <c r="V13" s="34"/>
      <c r="W13" s="34"/>
      <c r="X13" s="164"/>
    </row>
    <row r="14" spans="1:25" ht="16.5" customHeight="1" x14ac:dyDescent="0.3">
      <c r="A14" s="144">
        <v>7</v>
      </c>
      <c r="B14" s="34"/>
      <c r="C14" s="34"/>
      <c r="D14" s="34"/>
      <c r="E14" s="145">
        <f t="shared" si="0"/>
        <v>0</v>
      </c>
      <c r="F14" s="151"/>
      <c r="G14" s="32" t="s">
        <v>140</v>
      </c>
      <c r="H14" s="37"/>
      <c r="I14" s="34"/>
      <c r="J14" s="34"/>
      <c r="K14" s="21">
        <f t="shared" si="1"/>
        <v>0</v>
      </c>
      <c r="L14" s="34"/>
      <c r="M14" s="34"/>
      <c r="N14" s="34"/>
      <c r="O14" s="153"/>
      <c r="P14" s="162" t="s">
        <v>140</v>
      </c>
      <c r="Q14" s="34"/>
      <c r="R14" s="33" t="e">
        <f t="shared" si="2"/>
        <v>#DIV/0!</v>
      </c>
      <c r="S14" s="28" t="s">
        <v>140</v>
      </c>
      <c r="T14" s="28" t="s">
        <v>140</v>
      </c>
      <c r="U14" s="34"/>
      <c r="V14" s="34"/>
      <c r="W14" s="34"/>
      <c r="X14" s="164"/>
    </row>
    <row r="15" spans="1:25" ht="16.5" customHeight="1" x14ac:dyDescent="0.3">
      <c r="A15" s="144">
        <v>8</v>
      </c>
      <c r="B15" s="34"/>
      <c r="C15" s="34"/>
      <c r="D15" s="34"/>
      <c r="E15" s="145">
        <f t="shared" si="0"/>
        <v>0</v>
      </c>
      <c r="F15" s="151"/>
      <c r="G15" s="32" t="s">
        <v>140</v>
      </c>
      <c r="H15" s="37"/>
      <c r="I15" s="34"/>
      <c r="J15" s="34"/>
      <c r="K15" s="21">
        <f t="shared" si="1"/>
        <v>0</v>
      </c>
      <c r="L15" s="34"/>
      <c r="M15" s="34"/>
      <c r="N15" s="34"/>
      <c r="O15" s="153"/>
      <c r="P15" s="162" t="s">
        <v>140</v>
      </c>
      <c r="Q15" s="34"/>
      <c r="R15" s="33" t="e">
        <f t="shared" si="2"/>
        <v>#DIV/0!</v>
      </c>
      <c r="S15" s="28" t="s">
        <v>140</v>
      </c>
      <c r="T15" s="28" t="s">
        <v>140</v>
      </c>
      <c r="U15" s="34"/>
      <c r="V15" s="34"/>
      <c r="W15" s="34"/>
      <c r="X15" s="164"/>
    </row>
    <row r="16" spans="1:25" ht="16.5" customHeight="1" x14ac:dyDescent="0.3">
      <c r="A16" s="144">
        <v>9</v>
      </c>
      <c r="B16" s="34"/>
      <c r="C16" s="34"/>
      <c r="D16" s="34"/>
      <c r="E16" s="145">
        <f t="shared" si="0"/>
        <v>0</v>
      </c>
      <c r="F16" s="151"/>
      <c r="G16" s="32" t="s">
        <v>140</v>
      </c>
      <c r="H16" s="37"/>
      <c r="I16" s="34"/>
      <c r="J16" s="34"/>
      <c r="K16" s="21">
        <f t="shared" si="1"/>
        <v>0</v>
      </c>
      <c r="L16" s="34"/>
      <c r="M16" s="34"/>
      <c r="N16" s="34"/>
      <c r="O16" s="153"/>
      <c r="P16" s="162" t="s">
        <v>140</v>
      </c>
      <c r="Q16" s="34"/>
      <c r="R16" s="33" t="e">
        <f t="shared" si="2"/>
        <v>#DIV/0!</v>
      </c>
      <c r="S16" s="28" t="s">
        <v>140</v>
      </c>
      <c r="T16" s="28" t="s">
        <v>140</v>
      </c>
      <c r="U16" s="34"/>
      <c r="V16" s="34"/>
      <c r="W16" s="34"/>
      <c r="X16" s="164"/>
    </row>
    <row r="17" spans="1:24" ht="16.5" customHeight="1" x14ac:dyDescent="0.3">
      <c r="A17" s="144">
        <v>10</v>
      </c>
      <c r="B17" s="34"/>
      <c r="C17" s="34"/>
      <c r="D17" s="34"/>
      <c r="E17" s="145">
        <f t="shared" si="0"/>
        <v>0</v>
      </c>
      <c r="F17" s="151"/>
      <c r="G17" s="32" t="s">
        <v>140</v>
      </c>
      <c r="H17" s="37"/>
      <c r="I17" s="34"/>
      <c r="J17" s="34"/>
      <c r="K17" s="21">
        <f t="shared" si="1"/>
        <v>0</v>
      </c>
      <c r="L17" s="34"/>
      <c r="M17" s="34"/>
      <c r="N17" s="34"/>
      <c r="O17" s="153"/>
      <c r="P17" s="162" t="s">
        <v>140</v>
      </c>
      <c r="Q17" s="34"/>
      <c r="R17" s="33" t="e">
        <f t="shared" si="2"/>
        <v>#DIV/0!</v>
      </c>
      <c r="S17" s="28" t="s">
        <v>140</v>
      </c>
      <c r="T17" s="28" t="s">
        <v>140</v>
      </c>
      <c r="U17" s="34"/>
      <c r="V17" s="34"/>
      <c r="W17" s="34"/>
      <c r="X17" s="164"/>
    </row>
    <row r="18" spans="1:24" ht="16.5" customHeight="1" x14ac:dyDescent="0.3">
      <c r="A18" s="144">
        <v>11</v>
      </c>
      <c r="B18" s="34"/>
      <c r="C18" s="34"/>
      <c r="D18" s="34"/>
      <c r="E18" s="145">
        <f t="shared" si="0"/>
        <v>0</v>
      </c>
      <c r="F18" s="151"/>
      <c r="G18" s="32" t="s">
        <v>140</v>
      </c>
      <c r="H18" s="37"/>
      <c r="I18" s="34"/>
      <c r="J18" s="34"/>
      <c r="K18" s="21">
        <f t="shared" si="1"/>
        <v>0</v>
      </c>
      <c r="L18" s="34"/>
      <c r="M18" s="34"/>
      <c r="N18" s="34"/>
      <c r="O18" s="153"/>
      <c r="P18" s="162" t="s">
        <v>140</v>
      </c>
      <c r="Q18" s="34"/>
      <c r="R18" s="33" t="e">
        <f t="shared" si="2"/>
        <v>#DIV/0!</v>
      </c>
      <c r="S18" s="28" t="s">
        <v>140</v>
      </c>
      <c r="T18" s="28" t="s">
        <v>140</v>
      </c>
      <c r="U18" s="34"/>
      <c r="V18" s="34"/>
      <c r="W18" s="34"/>
      <c r="X18" s="164"/>
    </row>
    <row r="19" spans="1:24" ht="16.5" customHeight="1" x14ac:dyDescent="0.3">
      <c r="A19" s="144">
        <v>12</v>
      </c>
      <c r="B19" s="34"/>
      <c r="C19" s="34"/>
      <c r="D19" s="34"/>
      <c r="E19" s="145">
        <f t="shared" si="0"/>
        <v>0</v>
      </c>
      <c r="F19" s="151"/>
      <c r="G19" s="32" t="s">
        <v>140</v>
      </c>
      <c r="H19" s="37"/>
      <c r="I19" s="34"/>
      <c r="J19" s="34"/>
      <c r="K19" s="21">
        <f t="shared" si="1"/>
        <v>0</v>
      </c>
      <c r="L19" s="34"/>
      <c r="M19" s="34"/>
      <c r="N19" s="34"/>
      <c r="O19" s="153"/>
      <c r="P19" s="162" t="s">
        <v>140</v>
      </c>
      <c r="Q19" s="34"/>
      <c r="R19" s="33" t="e">
        <f t="shared" si="2"/>
        <v>#DIV/0!</v>
      </c>
      <c r="S19" s="28" t="s">
        <v>140</v>
      </c>
      <c r="T19" s="28" t="s">
        <v>140</v>
      </c>
      <c r="U19" s="34"/>
      <c r="V19" s="34"/>
      <c r="W19" s="34"/>
      <c r="X19" s="164"/>
    </row>
    <row r="20" spans="1:24" ht="16.5" customHeight="1" x14ac:dyDescent="0.3">
      <c r="A20" s="144">
        <v>13</v>
      </c>
      <c r="B20" s="34"/>
      <c r="C20" s="34"/>
      <c r="D20" s="34"/>
      <c r="E20" s="145">
        <f t="shared" si="0"/>
        <v>0</v>
      </c>
      <c r="F20" s="151"/>
      <c r="G20" s="32" t="s">
        <v>140</v>
      </c>
      <c r="H20" s="37"/>
      <c r="I20" s="34"/>
      <c r="J20" s="34"/>
      <c r="K20" s="21">
        <f t="shared" si="1"/>
        <v>0</v>
      </c>
      <c r="L20" s="34"/>
      <c r="M20" s="34"/>
      <c r="N20" s="34"/>
      <c r="O20" s="153"/>
      <c r="P20" s="162" t="s">
        <v>140</v>
      </c>
      <c r="Q20" s="34"/>
      <c r="R20" s="33" t="e">
        <f t="shared" si="2"/>
        <v>#DIV/0!</v>
      </c>
      <c r="S20" s="28" t="s">
        <v>140</v>
      </c>
      <c r="T20" s="28" t="s">
        <v>140</v>
      </c>
      <c r="U20" s="34"/>
      <c r="V20" s="34"/>
      <c r="W20" s="34"/>
      <c r="X20" s="164"/>
    </row>
    <row r="21" spans="1:24" ht="16.5" customHeight="1" x14ac:dyDescent="0.3">
      <c r="A21" s="144">
        <v>14</v>
      </c>
      <c r="B21" s="34"/>
      <c r="C21" s="34"/>
      <c r="D21" s="34"/>
      <c r="E21" s="145">
        <f t="shared" si="0"/>
        <v>0</v>
      </c>
      <c r="F21" s="151"/>
      <c r="G21" s="32" t="s">
        <v>140</v>
      </c>
      <c r="H21" s="37"/>
      <c r="I21" s="34"/>
      <c r="J21" s="34"/>
      <c r="K21" s="21">
        <f t="shared" si="1"/>
        <v>0</v>
      </c>
      <c r="L21" s="34"/>
      <c r="M21" s="34"/>
      <c r="N21" s="34"/>
      <c r="O21" s="153"/>
      <c r="P21" s="162" t="s">
        <v>140</v>
      </c>
      <c r="Q21" s="34"/>
      <c r="R21" s="33" t="e">
        <f t="shared" si="2"/>
        <v>#DIV/0!</v>
      </c>
      <c r="S21" s="28" t="s">
        <v>140</v>
      </c>
      <c r="T21" s="28" t="s">
        <v>140</v>
      </c>
      <c r="U21" s="34"/>
      <c r="V21" s="34"/>
      <c r="W21" s="34"/>
      <c r="X21" s="164"/>
    </row>
    <row r="22" spans="1:24" ht="16.5" customHeight="1" x14ac:dyDescent="0.3">
      <c r="A22" s="144">
        <v>15</v>
      </c>
      <c r="B22" s="34"/>
      <c r="C22" s="34"/>
      <c r="D22" s="34"/>
      <c r="E22" s="145">
        <f t="shared" si="0"/>
        <v>0</v>
      </c>
      <c r="F22" s="151"/>
      <c r="G22" s="32" t="s">
        <v>140</v>
      </c>
      <c r="H22" s="37"/>
      <c r="I22" s="34"/>
      <c r="J22" s="34"/>
      <c r="K22" s="21">
        <f t="shared" si="1"/>
        <v>0</v>
      </c>
      <c r="L22" s="34"/>
      <c r="M22" s="34"/>
      <c r="N22" s="34"/>
      <c r="O22" s="153"/>
      <c r="P22" s="162" t="s">
        <v>140</v>
      </c>
      <c r="Q22" s="34"/>
      <c r="R22" s="33" t="e">
        <f t="shared" si="2"/>
        <v>#DIV/0!</v>
      </c>
      <c r="S22" s="28" t="s">
        <v>140</v>
      </c>
      <c r="T22" s="28" t="s">
        <v>140</v>
      </c>
      <c r="U22" s="34"/>
      <c r="V22" s="34"/>
      <c r="W22" s="34"/>
      <c r="X22" s="164"/>
    </row>
    <row r="23" spans="1:24" ht="16.5" customHeight="1" x14ac:dyDescent="0.3">
      <c r="A23" s="144">
        <v>16</v>
      </c>
      <c r="B23" s="34"/>
      <c r="C23" s="34"/>
      <c r="D23" s="34"/>
      <c r="E23" s="145">
        <f t="shared" si="0"/>
        <v>0</v>
      </c>
      <c r="F23" s="151"/>
      <c r="G23" s="32" t="s">
        <v>140</v>
      </c>
      <c r="H23" s="37"/>
      <c r="I23" s="34"/>
      <c r="J23" s="34"/>
      <c r="K23" s="21">
        <f t="shared" si="1"/>
        <v>0</v>
      </c>
      <c r="L23" s="34"/>
      <c r="M23" s="34"/>
      <c r="N23" s="34"/>
      <c r="O23" s="153"/>
      <c r="P23" s="162" t="s">
        <v>140</v>
      </c>
      <c r="Q23" s="34"/>
      <c r="R23" s="33" t="e">
        <f t="shared" si="2"/>
        <v>#DIV/0!</v>
      </c>
      <c r="S23" s="28" t="s">
        <v>140</v>
      </c>
      <c r="T23" s="28" t="s">
        <v>140</v>
      </c>
      <c r="U23" s="34"/>
      <c r="V23" s="34"/>
      <c r="W23" s="34"/>
      <c r="X23" s="164"/>
    </row>
    <row r="24" spans="1:24" ht="16.5" customHeight="1" x14ac:dyDescent="0.3">
      <c r="A24" s="144">
        <v>17</v>
      </c>
      <c r="B24" s="34"/>
      <c r="C24" s="34"/>
      <c r="D24" s="34"/>
      <c r="E24" s="145">
        <f t="shared" si="0"/>
        <v>0</v>
      </c>
      <c r="F24" s="151"/>
      <c r="G24" s="32" t="s">
        <v>140</v>
      </c>
      <c r="H24" s="37"/>
      <c r="I24" s="34"/>
      <c r="J24" s="34"/>
      <c r="K24" s="21">
        <f t="shared" si="1"/>
        <v>0</v>
      </c>
      <c r="L24" s="34"/>
      <c r="M24" s="34"/>
      <c r="N24" s="34"/>
      <c r="O24" s="153"/>
      <c r="P24" s="162" t="s">
        <v>140</v>
      </c>
      <c r="Q24" s="34"/>
      <c r="R24" s="33" t="e">
        <f t="shared" si="2"/>
        <v>#DIV/0!</v>
      </c>
      <c r="S24" s="28" t="s">
        <v>140</v>
      </c>
      <c r="T24" s="28" t="s">
        <v>140</v>
      </c>
      <c r="U24" s="34"/>
      <c r="V24" s="34"/>
      <c r="W24" s="34"/>
      <c r="X24" s="164"/>
    </row>
    <row r="25" spans="1:24" ht="16.5" customHeight="1" x14ac:dyDescent="0.3">
      <c r="A25" s="144">
        <v>18</v>
      </c>
      <c r="B25" s="34"/>
      <c r="C25" s="34"/>
      <c r="D25" s="34"/>
      <c r="E25" s="145">
        <f t="shared" si="0"/>
        <v>0</v>
      </c>
      <c r="F25" s="151"/>
      <c r="G25" s="32" t="s">
        <v>140</v>
      </c>
      <c r="H25" s="37"/>
      <c r="I25" s="34"/>
      <c r="J25" s="34"/>
      <c r="K25" s="21">
        <f t="shared" si="1"/>
        <v>0</v>
      </c>
      <c r="L25" s="34"/>
      <c r="M25" s="34"/>
      <c r="N25" s="34"/>
      <c r="O25" s="153"/>
      <c r="P25" s="162" t="s">
        <v>140</v>
      </c>
      <c r="Q25" s="34"/>
      <c r="R25" s="33" t="e">
        <f t="shared" si="2"/>
        <v>#DIV/0!</v>
      </c>
      <c r="S25" s="28" t="s">
        <v>140</v>
      </c>
      <c r="T25" s="28" t="s">
        <v>140</v>
      </c>
      <c r="U25" s="34"/>
      <c r="V25" s="34"/>
      <c r="W25" s="34"/>
      <c r="X25" s="164"/>
    </row>
    <row r="26" spans="1:24" ht="16.5" customHeight="1" x14ac:dyDescent="0.3">
      <c r="A26" s="144">
        <v>19</v>
      </c>
      <c r="B26" s="34"/>
      <c r="C26" s="34"/>
      <c r="D26" s="34"/>
      <c r="E26" s="145">
        <f t="shared" si="0"/>
        <v>0</v>
      </c>
      <c r="F26" s="151"/>
      <c r="G26" s="32" t="s">
        <v>140</v>
      </c>
      <c r="H26" s="37"/>
      <c r="I26" s="34"/>
      <c r="J26" s="34"/>
      <c r="K26" s="21">
        <f t="shared" si="1"/>
        <v>0</v>
      </c>
      <c r="L26" s="34"/>
      <c r="M26" s="34"/>
      <c r="N26" s="34"/>
      <c r="O26" s="153"/>
      <c r="P26" s="162" t="s">
        <v>140</v>
      </c>
      <c r="Q26" s="34"/>
      <c r="R26" s="33" t="e">
        <f t="shared" si="2"/>
        <v>#DIV/0!</v>
      </c>
      <c r="S26" s="28" t="s">
        <v>140</v>
      </c>
      <c r="T26" s="28" t="s">
        <v>140</v>
      </c>
      <c r="U26" s="34"/>
      <c r="V26" s="34"/>
      <c r="W26" s="34"/>
      <c r="X26" s="164"/>
    </row>
    <row r="27" spans="1:24" ht="16.5" customHeight="1" x14ac:dyDescent="0.3">
      <c r="A27" s="144">
        <v>20</v>
      </c>
      <c r="B27" s="34"/>
      <c r="C27" s="34"/>
      <c r="D27" s="34"/>
      <c r="E27" s="145">
        <f t="shared" si="0"/>
        <v>0</v>
      </c>
      <c r="F27" s="151"/>
      <c r="G27" s="32" t="s">
        <v>140</v>
      </c>
      <c r="H27" s="37"/>
      <c r="I27" s="34"/>
      <c r="J27" s="34"/>
      <c r="K27" s="21">
        <f t="shared" si="1"/>
        <v>0</v>
      </c>
      <c r="L27" s="34"/>
      <c r="M27" s="34"/>
      <c r="N27" s="34"/>
      <c r="O27" s="153"/>
      <c r="P27" s="162" t="s">
        <v>140</v>
      </c>
      <c r="Q27" s="34"/>
      <c r="R27" s="33" t="e">
        <f t="shared" si="2"/>
        <v>#DIV/0!</v>
      </c>
      <c r="S27" s="28" t="s">
        <v>140</v>
      </c>
      <c r="T27" s="28" t="s">
        <v>140</v>
      </c>
      <c r="U27" s="34"/>
      <c r="V27" s="34"/>
      <c r="W27" s="34"/>
      <c r="X27" s="164"/>
    </row>
    <row r="28" spans="1:24" ht="16.5" customHeight="1" x14ac:dyDescent="0.3">
      <c r="A28" s="144">
        <v>21</v>
      </c>
      <c r="B28" s="34"/>
      <c r="C28" s="34"/>
      <c r="D28" s="34"/>
      <c r="E28" s="145">
        <f t="shared" si="0"/>
        <v>0</v>
      </c>
      <c r="F28" s="151"/>
      <c r="G28" s="32" t="s">
        <v>140</v>
      </c>
      <c r="H28" s="37"/>
      <c r="I28" s="34"/>
      <c r="J28" s="34"/>
      <c r="K28" s="21">
        <f t="shared" si="1"/>
        <v>0</v>
      </c>
      <c r="L28" s="34"/>
      <c r="M28" s="34"/>
      <c r="N28" s="34"/>
      <c r="O28" s="153"/>
      <c r="P28" s="162" t="s">
        <v>140</v>
      </c>
      <c r="Q28" s="34"/>
      <c r="R28" s="33" t="e">
        <f t="shared" si="2"/>
        <v>#DIV/0!</v>
      </c>
      <c r="S28" s="28" t="s">
        <v>140</v>
      </c>
      <c r="T28" s="28" t="s">
        <v>140</v>
      </c>
      <c r="U28" s="34"/>
      <c r="V28" s="34"/>
      <c r="W28" s="34"/>
      <c r="X28" s="164"/>
    </row>
    <row r="29" spans="1:24" ht="16.5" customHeight="1" x14ac:dyDescent="0.3">
      <c r="A29" s="144">
        <v>22</v>
      </c>
      <c r="B29" s="34"/>
      <c r="C29" s="34"/>
      <c r="D29" s="34"/>
      <c r="E29" s="145">
        <f t="shared" si="0"/>
        <v>0</v>
      </c>
      <c r="F29" s="151"/>
      <c r="G29" s="32" t="s">
        <v>140</v>
      </c>
      <c r="H29" s="37"/>
      <c r="I29" s="34"/>
      <c r="J29" s="34"/>
      <c r="K29" s="21">
        <f t="shared" si="1"/>
        <v>0</v>
      </c>
      <c r="L29" s="34"/>
      <c r="M29" s="34"/>
      <c r="N29" s="34"/>
      <c r="O29" s="153"/>
      <c r="P29" s="162" t="s">
        <v>140</v>
      </c>
      <c r="Q29" s="34"/>
      <c r="R29" s="33" t="e">
        <f t="shared" si="2"/>
        <v>#DIV/0!</v>
      </c>
      <c r="S29" s="28" t="s">
        <v>140</v>
      </c>
      <c r="T29" s="28" t="s">
        <v>140</v>
      </c>
      <c r="U29" s="34"/>
      <c r="V29" s="34"/>
      <c r="W29" s="34"/>
      <c r="X29" s="164"/>
    </row>
    <row r="30" spans="1:24" ht="16.5" customHeight="1" x14ac:dyDescent="0.3">
      <c r="A30" s="144">
        <v>23</v>
      </c>
      <c r="B30" s="34"/>
      <c r="C30" s="34"/>
      <c r="D30" s="34"/>
      <c r="E30" s="145">
        <f t="shared" si="0"/>
        <v>0</v>
      </c>
      <c r="F30" s="151"/>
      <c r="G30" s="32" t="s">
        <v>140</v>
      </c>
      <c r="H30" s="37"/>
      <c r="I30" s="34"/>
      <c r="J30" s="34"/>
      <c r="K30" s="21">
        <f t="shared" si="1"/>
        <v>0</v>
      </c>
      <c r="L30" s="34"/>
      <c r="M30" s="34"/>
      <c r="N30" s="34"/>
      <c r="O30" s="153"/>
      <c r="P30" s="162" t="s">
        <v>140</v>
      </c>
      <c r="Q30" s="34"/>
      <c r="R30" s="33" t="e">
        <f t="shared" si="2"/>
        <v>#DIV/0!</v>
      </c>
      <c r="S30" s="28" t="s">
        <v>140</v>
      </c>
      <c r="T30" s="28" t="s">
        <v>140</v>
      </c>
      <c r="U30" s="34"/>
      <c r="V30" s="34"/>
      <c r="W30" s="34"/>
      <c r="X30" s="164"/>
    </row>
    <row r="31" spans="1:24" ht="16.5" customHeight="1" x14ac:dyDescent="0.3">
      <c r="A31" s="144">
        <v>24</v>
      </c>
      <c r="B31" s="34"/>
      <c r="C31" s="34"/>
      <c r="D31" s="34"/>
      <c r="E31" s="145">
        <f t="shared" si="0"/>
        <v>0</v>
      </c>
      <c r="F31" s="151"/>
      <c r="G31" s="32" t="s">
        <v>140</v>
      </c>
      <c r="H31" s="37"/>
      <c r="I31" s="34"/>
      <c r="J31" s="34"/>
      <c r="K31" s="21">
        <f t="shared" si="1"/>
        <v>0</v>
      </c>
      <c r="L31" s="34"/>
      <c r="M31" s="34"/>
      <c r="N31" s="34"/>
      <c r="O31" s="153"/>
      <c r="P31" s="162" t="s">
        <v>140</v>
      </c>
      <c r="Q31" s="34"/>
      <c r="R31" s="33" t="e">
        <f t="shared" si="2"/>
        <v>#DIV/0!</v>
      </c>
      <c r="S31" s="28" t="s">
        <v>140</v>
      </c>
      <c r="T31" s="28" t="s">
        <v>140</v>
      </c>
      <c r="U31" s="34"/>
      <c r="V31" s="34"/>
      <c r="W31" s="34"/>
      <c r="X31" s="164"/>
    </row>
    <row r="32" spans="1:24" ht="16.5" customHeight="1" x14ac:dyDescent="0.3">
      <c r="A32" s="144">
        <v>25</v>
      </c>
      <c r="B32" s="34"/>
      <c r="C32" s="34"/>
      <c r="D32" s="34"/>
      <c r="E32" s="145">
        <f t="shared" si="0"/>
        <v>0</v>
      </c>
      <c r="F32" s="151"/>
      <c r="G32" s="32" t="s">
        <v>140</v>
      </c>
      <c r="H32" s="37"/>
      <c r="I32" s="34"/>
      <c r="J32" s="34"/>
      <c r="K32" s="21">
        <f t="shared" si="1"/>
        <v>0</v>
      </c>
      <c r="L32" s="34"/>
      <c r="M32" s="34"/>
      <c r="N32" s="34"/>
      <c r="O32" s="153"/>
      <c r="P32" s="162" t="s">
        <v>140</v>
      </c>
      <c r="Q32" s="34"/>
      <c r="R32" s="33" t="e">
        <f t="shared" si="2"/>
        <v>#DIV/0!</v>
      </c>
      <c r="S32" s="28" t="s">
        <v>140</v>
      </c>
      <c r="T32" s="28" t="s">
        <v>140</v>
      </c>
      <c r="U32" s="34"/>
      <c r="V32" s="34"/>
      <c r="W32" s="34"/>
      <c r="X32" s="164"/>
    </row>
    <row r="33" spans="1:24" ht="16.5" customHeight="1" x14ac:dyDescent="0.3">
      <c r="A33" s="144">
        <v>26</v>
      </c>
      <c r="B33" s="34"/>
      <c r="C33" s="34"/>
      <c r="D33" s="34"/>
      <c r="E33" s="145">
        <f t="shared" si="0"/>
        <v>0</v>
      </c>
      <c r="F33" s="151"/>
      <c r="G33" s="32" t="s">
        <v>140</v>
      </c>
      <c r="H33" s="37"/>
      <c r="I33" s="34"/>
      <c r="J33" s="34"/>
      <c r="K33" s="21">
        <f t="shared" si="1"/>
        <v>0</v>
      </c>
      <c r="L33" s="34"/>
      <c r="M33" s="34"/>
      <c r="N33" s="34"/>
      <c r="O33" s="153"/>
      <c r="P33" s="162" t="s">
        <v>140</v>
      </c>
      <c r="Q33" s="34"/>
      <c r="R33" s="33" t="e">
        <f t="shared" si="2"/>
        <v>#DIV/0!</v>
      </c>
      <c r="S33" s="28" t="s">
        <v>140</v>
      </c>
      <c r="T33" s="28" t="s">
        <v>140</v>
      </c>
      <c r="U33" s="34"/>
      <c r="V33" s="34"/>
      <c r="W33" s="34"/>
      <c r="X33" s="164"/>
    </row>
    <row r="34" spans="1:24" ht="16.5" customHeight="1" x14ac:dyDescent="0.3">
      <c r="A34" s="144">
        <v>27</v>
      </c>
      <c r="B34" s="34"/>
      <c r="C34" s="34"/>
      <c r="D34" s="34"/>
      <c r="E34" s="145">
        <f t="shared" si="0"/>
        <v>0</v>
      </c>
      <c r="F34" s="151"/>
      <c r="G34" s="32" t="s">
        <v>140</v>
      </c>
      <c r="H34" s="37"/>
      <c r="I34" s="34"/>
      <c r="J34" s="34"/>
      <c r="K34" s="21">
        <f t="shared" si="1"/>
        <v>0</v>
      </c>
      <c r="L34" s="34"/>
      <c r="M34" s="34"/>
      <c r="N34" s="34"/>
      <c r="O34" s="153"/>
      <c r="P34" s="162" t="s">
        <v>140</v>
      </c>
      <c r="Q34" s="34"/>
      <c r="R34" s="33" t="e">
        <f t="shared" si="2"/>
        <v>#DIV/0!</v>
      </c>
      <c r="S34" s="28" t="s">
        <v>140</v>
      </c>
      <c r="T34" s="28" t="s">
        <v>140</v>
      </c>
      <c r="U34" s="34"/>
      <c r="V34" s="34"/>
      <c r="W34" s="34"/>
      <c r="X34" s="164"/>
    </row>
    <row r="35" spans="1:24" ht="16.5" customHeight="1" x14ac:dyDescent="0.3">
      <c r="A35" s="144">
        <v>28</v>
      </c>
      <c r="B35" s="34"/>
      <c r="C35" s="34"/>
      <c r="D35" s="34"/>
      <c r="E35" s="145">
        <f t="shared" si="0"/>
        <v>0</v>
      </c>
      <c r="F35" s="151"/>
      <c r="G35" s="32" t="s">
        <v>140</v>
      </c>
      <c r="H35" s="37"/>
      <c r="I35" s="34"/>
      <c r="J35" s="34"/>
      <c r="K35" s="21">
        <f t="shared" si="1"/>
        <v>0</v>
      </c>
      <c r="L35" s="34"/>
      <c r="M35" s="34"/>
      <c r="N35" s="34"/>
      <c r="O35" s="153"/>
      <c r="P35" s="162" t="s">
        <v>140</v>
      </c>
      <c r="Q35" s="34"/>
      <c r="R35" s="33" t="e">
        <f t="shared" si="2"/>
        <v>#DIV/0!</v>
      </c>
      <c r="S35" s="28" t="s">
        <v>140</v>
      </c>
      <c r="T35" s="28" t="s">
        <v>140</v>
      </c>
      <c r="U35" s="34"/>
      <c r="V35" s="34"/>
      <c r="W35" s="34"/>
      <c r="X35" s="164"/>
    </row>
    <row r="36" spans="1:24" ht="16.5" customHeight="1" x14ac:dyDescent="0.3">
      <c r="A36" s="144">
        <v>29</v>
      </c>
      <c r="B36" s="34"/>
      <c r="C36" s="34"/>
      <c r="D36" s="34"/>
      <c r="E36" s="145">
        <f t="shared" si="0"/>
        <v>0</v>
      </c>
      <c r="F36" s="151"/>
      <c r="G36" s="32" t="s">
        <v>140</v>
      </c>
      <c r="H36" s="37"/>
      <c r="I36" s="34"/>
      <c r="J36" s="34"/>
      <c r="K36" s="21">
        <f t="shared" si="1"/>
        <v>0</v>
      </c>
      <c r="L36" s="34"/>
      <c r="M36" s="34"/>
      <c r="N36" s="34"/>
      <c r="O36" s="153"/>
      <c r="P36" s="162" t="s">
        <v>140</v>
      </c>
      <c r="Q36" s="34"/>
      <c r="R36" s="33" t="e">
        <f t="shared" si="2"/>
        <v>#DIV/0!</v>
      </c>
      <c r="S36" s="28" t="s">
        <v>140</v>
      </c>
      <c r="T36" s="28" t="s">
        <v>140</v>
      </c>
      <c r="U36" s="34"/>
      <c r="V36" s="34"/>
      <c r="W36" s="34"/>
      <c r="X36" s="164"/>
    </row>
    <row r="37" spans="1:24" ht="16.5" customHeight="1" thickBot="1" x14ac:dyDescent="0.35">
      <c r="A37" s="146">
        <v>30</v>
      </c>
      <c r="B37" s="147"/>
      <c r="C37" s="147"/>
      <c r="D37" s="147"/>
      <c r="E37" s="148">
        <f t="shared" si="0"/>
        <v>0</v>
      </c>
      <c r="F37" s="154"/>
      <c r="G37" s="155" t="s">
        <v>140</v>
      </c>
      <c r="H37" s="156"/>
      <c r="I37" s="147"/>
      <c r="J37" s="147"/>
      <c r="K37" s="157">
        <f t="shared" si="1"/>
        <v>0</v>
      </c>
      <c r="L37" s="147"/>
      <c r="M37" s="147"/>
      <c r="N37" s="147"/>
      <c r="O37" s="158"/>
      <c r="P37" s="165" t="s">
        <v>140</v>
      </c>
      <c r="Q37" s="147"/>
      <c r="R37" s="166" t="e">
        <f t="shared" si="2"/>
        <v>#DIV/0!</v>
      </c>
      <c r="S37" s="167" t="s">
        <v>140</v>
      </c>
      <c r="T37" s="167" t="s">
        <v>140</v>
      </c>
      <c r="U37" s="147"/>
      <c r="V37" s="147"/>
      <c r="W37" s="147"/>
      <c r="X37" s="168"/>
    </row>
    <row r="40" spans="1:24" ht="15.6" x14ac:dyDescent="0.3">
      <c r="Q40" s="49" t="s">
        <v>114</v>
      </c>
      <c r="R40" s="212"/>
      <c r="S40" s="213"/>
      <c r="T40" s="214" t="s">
        <v>115</v>
      </c>
      <c r="U40" s="214"/>
      <c r="V40" s="215" t="s">
        <v>116</v>
      </c>
      <c r="W40" s="215"/>
    </row>
    <row r="41" spans="1:24" x14ac:dyDescent="0.3">
      <c r="Q41" s="192" t="s">
        <v>117</v>
      </c>
      <c r="R41" s="192"/>
      <c r="S41" s="192"/>
      <c r="T41" s="193" t="s">
        <v>118</v>
      </c>
      <c r="U41" s="194"/>
      <c r="V41" s="197"/>
      <c r="W41" s="198"/>
    </row>
    <row r="42" spans="1:24" x14ac:dyDescent="0.3">
      <c r="Q42" s="192"/>
      <c r="R42" s="192"/>
      <c r="S42" s="192"/>
      <c r="T42" s="195"/>
      <c r="U42" s="196"/>
      <c r="V42" s="199"/>
      <c r="W42" s="200"/>
    </row>
    <row r="45" spans="1:24" ht="15" customHeight="1" x14ac:dyDescent="0.3"/>
    <row r="46" spans="1:24" ht="30.75" customHeight="1" x14ac:dyDescent="0.3"/>
    <row r="47" spans="1:24" ht="42" customHeight="1" x14ac:dyDescent="0.3"/>
    <row r="60" ht="30" customHeight="1" x14ac:dyDescent="0.3"/>
    <row r="71" ht="13.5" customHeight="1" x14ac:dyDescent="0.3"/>
    <row r="72" ht="15" customHeight="1" x14ac:dyDescent="0.3"/>
    <row r="85" spans="13:13" ht="52.5" customHeight="1" x14ac:dyDescent="0.3"/>
    <row r="86" spans="13:13" ht="60.75" customHeight="1" x14ac:dyDescent="0.3"/>
    <row r="87" spans="13:13" ht="45" customHeight="1" x14ac:dyDescent="0.3"/>
    <row r="88" spans="13:13" ht="78.75" customHeight="1" x14ac:dyDescent="0.3"/>
    <row r="89" spans="13:13" ht="31.5" customHeight="1" x14ac:dyDescent="0.3"/>
    <row r="90" spans="13:13" ht="59.25" customHeight="1" x14ac:dyDescent="0.3"/>
    <row r="91" spans="13:13" x14ac:dyDescent="0.3">
      <c r="M91" s="71"/>
    </row>
    <row r="97" ht="45.75" customHeight="1" x14ac:dyDescent="0.3"/>
  </sheetData>
  <mergeCells count="17">
    <mergeCell ref="R40:S40"/>
    <mergeCell ref="T40:U40"/>
    <mergeCell ref="V40:W40"/>
    <mergeCell ref="Q41:S42"/>
    <mergeCell ref="T41:U42"/>
    <mergeCell ref="V41:W42"/>
    <mergeCell ref="A5:A7"/>
    <mergeCell ref="B5:E5"/>
    <mergeCell ref="B6:E6"/>
    <mergeCell ref="F6:G6"/>
    <mergeCell ref="H6:K6"/>
    <mergeCell ref="L6:O6"/>
    <mergeCell ref="F5:O5"/>
    <mergeCell ref="P5:X5"/>
    <mergeCell ref="P6:R6"/>
    <mergeCell ref="S6:T6"/>
    <mergeCell ref="U6:X6"/>
  </mergeCells>
  <conditionalFormatting sqref="G8:G37">
    <cfRule type="expression" dxfId="11" priority="1">
      <formula>$P8="NE"</formula>
    </cfRule>
    <cfRule type="expression" dxfId="10" priority="2">
      <formula>$P8="NE"</formula>
    </cfRule>
  </conditionalFormatting>
  <conditionalFormatting sqref="P8:X11 R9:R15 P9:P37 S9:T37">
    <cfRule type="expression" dxfId="9" priority="16">
      <formula>$P8="NE"</formula>
    </cfRule>
  </conditionalFormatting>
  <conditionalFormatting sqref="P8:X37">
    <cfRule type="expression" dxfId="8" priority="15">
      <formula>$P8="NE"</formula>
    </cfRule>
  </conditionalFormatting>
  <conditionalFormatting sqref="Q8">
    <cfRule type="expression" dxfId="7" priority="23" stopIfTrue="1">
      <formula>#REF!</formula>
    </cfRule>
  </conditionalFormatting>
  <conditionalFormatting sqref="Q8:X8 R9:T37">
    <cfRule type="expression" dxfId="6" priority="22">
      <formula>#REF!=#REF!</formula>
    </cfRule>
    <cfRule type="expression" dxfId="5" priority="24">
      <formula>#REF!</formula>
    </cfRule>
  </conditionalFormatting>
  <dataValidations count="1">
    <dataValidation type="custom" errorStyle="warning" allowBlank="1" showInputMessage="1" showErrorMessage="1" errorTitle="Prepovedan vnos" error="Vnos v tej vrstici ni dovoljen" sqref="U8:X37 Q8:R37" xr:uid="{ADC9EA2D-23CD-4425-86C8-A61188138FB3}">
      <formula1>$P8&lt;&gt;"NE"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1" manualBreakCount="1">
    <brk id="91" max="16383" man="1"/>
  </rowBreaks>
  <colBreaks count="1" manualBreakCount="1">
    <brk id="15" min="1" max="44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errorTitle="Prepovedan vnos" error="Vnos v tej vrstici ni dovoljen" xr:uid="{ABFDDFF0-ABC6-40E9-808B-F53FF6E5937D}">
          <x14:formula1>
            <xm:f>List4!$A$1:$A$3</xm:f>
          </x14:formula1>
          <xm:sqref>S8:T37 P8:P37</xm:sqref>
        </x14:dataValidation>
        <x14:dataValidation type="list" allowBlank="1" showInputMessage="1" showErrorMessage="1" xr:uid="{21F33239-10DB-41F8-924C-442FA10388A2}">
          <x14:formula1>
            <xm:f>List4!$A$14:$A$16</xm:f>
          </x14:formula1>
          <xm:sqref>G8:G37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7A754-F2B9-4F64-87F8-CB1C73153BB3}">
  <sheetPr codeName="List3"/>
  <dimension ref="A1:J53"/>
  <sheetViews>
    <sheetView topLeftCell="A7" zoomScaleNormal="100" workbookViewId="0">
      <selection activeCell="D8" sqref="D8"/>
    </sheetView>
  </sheetViews>
  <sheetFormatPr defaultRowHeight="14.4" x14ac:dyDescent="0.3"/>
  <cols>
    <col min="1" max="1" width="19.33203125" customWidth="1"/>
    <col min="2" max="2" width="18.109375" customWidth="1"/>
    <col min="3" max="3" width="18.33203125" customWidth="1"/>
    <col min="4" max="4" width="16" customWidth="1"/>
    <col min="7" max="7" width="15.109375" customWidth="1"/>
    <col min="8" max="8" width="21.5546875" customWidth="1"/>
    <col min="9" max="9" width="15.88671875" customWidth="1"/>
    <col min="10" max="10" width="10.33203125" customWidth="1"/>
  </cols>
  <sheetData>
    <row r="1" spans="1:10" x14ac:dyDescent="0.3">
      <c r="B1" s="72" t="s">
        <v>141</v>
      </c>
    </row>
    <row r="3" spans="1:10" x14ac:dyDescent="0.3">
      <c r="A3" s="276" t="s">
        <v>142</v>
      </c>
      <c r="B3" s="276"/>
      <c r="C3" s="276"/>
      <c r="D3" s="276"/>
    </row>
    <row r="4" spans="1:10" x14ac:dyDescent="0.3">
      <c r="A4" s="276"/>
      <c r="B4" s="276"/>
      <c r="C4" s="276"/>
      <c r="D4" s="276"/>
    </row>
    <row r="5" spans="1:10" x14ac:dyDescent="0.3">
      <c r="A5" s="19"/>
      <c r="B5" s="19"/>
      <c r="C5" s="19"/>
      <c r="D5" s="19"/>
    </row>
    <row r="6" spans="1:10" ht="45.75" customHeight="1" thickBot="1" x14ac:dyDescent="0.35">
      <c r="A6" s="300" t="s">
        <v>143</v>
      </c>
      <c r="B6" s="300"/>
      <c r="C6" s="300"/>
      <c r="D6" s="300"/>
    </row>
    <row r="7" spans="1:10" ht="63.75" customHeight="1" thickBot="1" x14ac:dyDescent="0.35">
      <c r="A7" s="36" t="s">
        <v>144</v>
      </c>
      <c r="B7" s="36" t="s">
        <v>145</v>
      </c>
      <c r="C7" s="36" t="s">
        <v>146</v>
      </c>
      <c r="D7" s="36" t="s">
        <v>147</v>
      </c>
      <c r="G7" s="271" t="s">
        <v>148</v>
      </c>
      <c r="H7" s="272"/>
      <c r="I7" s="273"/>
      <c r="J7" s="23"/>
    </row>
    <row r="8" spans="1:10" ht="21" customHeight="1" thickBot="1" x14ac:dyDescent="0.35">
      <c r="A8" s="130" t="s">
        <v>149</v>
      </c>
      <c r="B8" s="5">
        <v>10000</v>
      </c>
      <c r="C8" s="17">
        <f>SUM('Obrazec št.1B '!H8:H37)</f>
        <v>0</v>
      </c>
      <c r="D8" s="6">
        <f t="shared" ref="D8:D13" si="0">B8*C8</f>
        <v>0</v>
      </c>
      <c r="G8" s="122"/>
      <c r="H8" s="123" t="s">
        <v>150</v>
      </c>
      <c r="I8" s="124" t="s">
        <v>151</v>
      </c>
    </row>
    <row r="9" spans="1:10" ht="18" customHeight="1" x14ac:dyDescent="0.45">
      <c r="A9" s="131" t="s">
        <v>29</v>
      </c>
      <c r="B9" s="1">
        <v>30000</v>
      </c>
      <c r="C9" s="3">
        <f>SUM('Obrazec št.1B '!I8:I37)</f>
        <v>0</v>
      </c>
      <c r="D9" s="7">
        <f t="shared" si="0"/>
        <v>0</v>
      </c>
      <c r="G9" s="125" t="s">
        <v>152</v>
      </c>
      <c r="H9" s="116" t="s">
        <v>153</v>
      </c>
      <c r="I9" s="118">
        <f>D22</f>
        <v>0</v>
      </c>
    </row>
    <row r="10" spans="1:10" ht="21" customHeight="1" x14ac:dyDescent="0.45">
      <c r="A10" s="132" t="s">
        <v>154</v>
      </c>
      <c r="B10" s="1">
        <v>60000</v>
      </c>
      <c r="C10" s="18">
        <f>SUM('Obrazec št.1B '!J8:J37)</f>
        <v>0</v>
      </c>
      <c r="D10" s="9">
        <f t="shared" si="0"/>
        <v>0</v>
      </c>
      <c r="G10" s="126" t="s">
        <v>155</v>
      </c>
      <c r="H10" s="117" t="s">
        <v>156</v>
      </c>
      <c r="I10" s="119">
        <f>D39</f>
        <v>0</v>
      </c>
    </row>
    <row r="11" spans="1:10" ht="21.75" customHeight="1" thickBot="1" x14ac:dyDescent="0.35">
      <c r="A11" s="131" t="s">
        <v>13</v>
      </c>
      <c r="B11" s="1">
        <v>30000</v>
      </c>
      <c r="C11" s="3">
        <f>SUM('Obrazec št.1B '!B8:B37)</f>
        <v>0</v>
      </c>
      <c r="D11" s="7">
        <f t="shared" si="0"/>
        <v>0</v>
      </c>
      <c r="G11" s="127" t="s">
        <v>157</v>
      </c>
      <c r="H11" s="120" t="s">
        <v>158</v>
      </c>
      <c r="I11" s="121">
        <f>D50</f>
        <v>0</v>
      </c>
    </row>
    <row r="12" spans="1:10" ht="16.2" thickBot="1" x14ac:dyDescent="0.35">
      <c r="A12" s="131" t="s">
        <v>15</v>
      </c>
      <c r="B12" s="1">
        <v>60000</v>
      </c>
      <c r="C12" s="3">
        <f>SUM('Obrazec št.1B '!C8:C37)</f>
        <v>0</v>
      </c>
      <c r="D12" s="7">
        <f t="shared" si="0"/>
        <v>0</v>
      </c>
      <c r="G12" s="274" t="s">
        <v>159</v>
      </c>
      <c r="H12" s="275"/>
      <c r="I12" s="128">
        <f>I9+I10+I11</f>
        <v>0</v>
      </c>
      <c r="J12" s="24"/>
    </row>
    <row r="13" spans="1:10" ht="15" thickBot="1" x14ac:dyDescent="0.35">
      <c r="A13" s="133" t="s">
        <v>17</v>
      </c>
      <c r="B13" s="96">
        <v>160000</v>
      </c>
      <c r="C13" s="97">
        <f>SUM('Obrazec št.1B '!D8:D37)</f>
        <v>0</v>
      </c>
      <c r="D13" s="98">
        <f t="shared" si="0"/>
        <v>0</v>
      </c>
      <c r="E13" s="14"/>
    </row>
    <row r="14" spans="1:10" ht="15" customHeight="1" x14ac:dyDescent="0.3">
      <c r="A14" s="296" t="s">
        <v>160</v>
      </c>
      <c r="B14" s="297"/>
      <c r="C14" s="297"/>
      <c r="D14" s="95">
        <f>SUM(C8:C13)</f>
        <v>0</v>
      </c>
      <c r="E14" s="14"/>
    </row>
    <row r="15" spans="1:10" ht="31.5" customHeight="1" x14ac:dyDescent="0.3">
      <c r="A15" s="298" t="s">
        <v>161</v>
      </c>
      <c r="B15" s="299"/>
      <c r="C15" s="299"/>
      <c r="D15" s="99">
        <f>IF((D8+D9+D10)&lt;'Obrazec št. 1A'!H44,_xlfn._LONGTEXT("Zahtevana višina upravičenih stroškov za polnilna mesta v zavihku Obrazec št.1A celica H44 je večja od največje možne zahtevane višine upravičenih stroškov za polnilna mesta. Prosimo popravite znesek v zavihku Obrazec št.1A celica H44 ali pa popravite/dop","olnite podatke v Obrazcu št. 1B.."),D8+D9+D10)</f>
        <v>0</v>
      </c>
      <c r="E15" s="14"/>
    </row>
    <row r="16" spans="1:10" ht="32.25" customHeight="1" x14ac:dyDescent="0.3">
      <c r="A16" s="298" t="s">
        <v>162</v>
      </c>
      <c r="B16" s="299"/>
      <c r="C16" s="299"/>
      <c r="D16" s="99">
        <f>IF((D11+D12+D13)&lt;'Obrazec št. 1A'!H45,_xlfn._LONGTEXT("Zahtevana višina upravičenih stroškov za tovorna vozila v zavihku Obrazec št.1A celica H45 je večji od največje možne zahtevane višine upravičenih stroškov za tovorna vozila. Prosimo popravite znesek v zavihku Obrazec št.1A celica H45 ali pa popravite/dop","olnite podatke v Obrazcu št. 1B."),D11+D12+D13)</f>
        <v>0</v>
      </c>
      <c r="E16" s="14"/>
    </row>
    <row r="17" spans="1:5" ht="34.5" customHeight="1" x14ac:dyDescent="0.3">
      <c r="A17" s="298" t="s">
        <v>163</v>
      </c>
      <c r="B17" s="299"/>
      <c r="C17" s="299"/>
      <c r="D17" s="16">
        <f>IFERROR(D15+D16,0.001)</f>
        <v>0</v>
      </c>
    </row>
    <row r="18" spans="1:5" ht="15.75" customHeight="1" thickBot="1" x14ac:dyDescent="0.35">
      <c r="A18" s="298" t="s">
        <v>164</v>
      </c>
      <c r="B18" s="299"/>
      <c r="C18" s="299"/>
      <c r="D18" s="100">
        <f>'Obrazec št. 1A'!H46</f>
        <v>0</v>
      </c>
    </row>
    <row r="19" spans="1:5" x14ac:dyDescent="0.3">
      <c r="A19" s="8"/>
      <c r="B19" s="8"/>
      <c r="C19" s="8"/>
      <c r="D19" s="8"/>
    </row>
    <row r="20" spans="1:5" ht="15.6" x14ac:dyDescent="0.3">
      <c r="A20" s="301" t="s">
        <v>165</v>
      </c>
      <c r="B20" s="301"/>
      <c r="C20" s="301"/>
      <c r="D20" s="301"/>
      <c r="E20" s="10"/>
    </row>
    <row r="21" spans="1:5" ht="16.5" customHeight="1" x14ac:dyDescent="0.3">
      <c r="A21" s="293" t="s">
        <v>166</v>
      </c>
      <c r="B21" s="293"/>
      <c r="C21" s="293"/>
      <c r="D21" s="99">
        <f>IFERROR(IF(20*(1-D18/D17)/0.2&lt;0,"Zaprošeni znesek sofinanciranja upravičenih stroškov (SOF) ne sme biti višji od najvišjega možnega zneska sofinanciranja upravičenih stroškov (SOFmax)",20*(1-D18/D17)/0.2),0)</f>
        <v>0</v>
      </c>
      <c r="E21" s="11"/>
    </row>
    <row r="22" spans="1:5" ht="15.6" x14ac:dyDescent="0.3">
      <c r="A22" s="302" t="s">
        <v>167</v>
      </c>
      <c r="B22" s="302"/>
      <c r="C22" s="302"/>
      <c r="D22" s="170">
        <f>IF(ISNUMBER(D21),IF(D21&lt;=20,D21,"20,00"),0)</f>
        <v>0</v>
      </c>
      <c r="E22" s="11"/>
    </row>
    <row r="25" spans="1:5" x14ac:dyDescent="0.3">
      <c r="A25" s="276" t="s">
        <v>168</v>
      </c>
      <c r="B25" s="276"/>
      <c r="C25" s="276"/>
      <c r="D25" s="276"/>
      <c r="E25" s="12"/>
    </row>
    <row r="26" spans="1:5" x14ac:dyDescent="0.3">
      <c r="A26" s="276"/>
      <c r="B26" s="276"/>
      <c r="C26" s="276"/>
      <c r="D26" s="276"/>
      <c r="E26" s="12"/>
    </row>
    <row r="27" spans="1:5" ht="15" thickBot="1" x14ac:dyDescent="0.35">
      <c r="A27" s="8"/>
      <c r="B27" s="8"/>
      <c r="C27" s="8"/>
      <c r="D27" s="8"/>
      <c r="E27" s="12"/>
    </row>
    <row r="28" spans="1:5" x14ac:dyDescent="0.3">
      <c r="A28" s="303" t="s">
        <v>169</v>
      </c>
      <c r="B28" s="304"/>
      <c r="C28" s="135" t="s">
        <v>170</v>
      </c>
      <c r="D28" s="136" t="s">
        <v>171</v>
      </c>
      <c r="E28" s="13"/>
    </row>
    <row r="29" spans="1:5" x14ac:dyDescent="0.3">
      <c r="A29" s="285" t="s">
        <v>172</v>
      </c>
      <c r="B29" s="286"/>
      <c r="C29" s="2">
        <v>20</v>
      </c>
      <c r="D29" s="137">
        <f>SUMIF('Obrazec št.1B '!R8:R37,"&gt;=100",'Obrazec št.1B '!K8:K37)</f>
        <v>0</v>
      </c>
      <c r="E29" s="13"/>
    </row>
    <row r="30" spans="1:5" x14ac:dyDescent="0.3">
      <c r="A30" s="285" t="s">
        <v>173</v>
      </c>
      <c r="B30" s="286"/>
      <c r="C30" s="2">
        <v>15</v>
      </c>
      <c r="D30" s="137">
        <f>SUMIF('Obrazec št.1B '!R8:R37,"&gt;=60",'Obrazec št.1B '!K8:K37)-D29</f>
        <v>0</v>
      </c>
      <c r="E30" s="13"/>
    </row>
    <row r="31" spans="1:5" x14ac:dyDescent="0.3">
      <c r="A31" s="285" t="s">
        <v>174</v>
      </c>
      <c r="B31" s="286"/>
      <c r="C31" s="2">
        <v>10</v>
      </c>
      <c r="D31" s="137">
        <f>SUMIF('Obrazec št.1B '!R8:R37,"&gt;=30",'Obrazec št.1B '!K8:K37)-D29-D30</f>
        <v>0</v>
      </c>
      <c r="E31" s="13"/>
    </row>
    <row r="32" spans="1:5" x14ac:dyDescent="0.3">
      <c r="A32" s="285" t="s">
        <v>175</v>
      </c>
      <c r="B32" s="286"/>
      <c r="C32" s="2">
        <v>5</v>
      </c>
      <c r="D32" s="137">
        <f>SUMIF('Obrazec št.1B '!R8:R37,"&gt;=10",'Obrazec št.1B '!K8:K37)-D29-D30-D31</f>
        <v>0</v>
      </c>
      <c r="E32" s="13"/>
    </row>
    <row r="33" spans="1:5" x14ac:dyDescent="0.3">
      <c r="A33" s="283" t="s">
        <v>176</v>
      </c>
      <c r="B33" s="284"/>
      <c r="C33" s="2">
        <v>0</v>
      </c>
      <c r="D33" s="137">
        <f>SUMIF('Obrazec št.1B '!R8:R37,"&lt;10",'Obrazec št.1B '!K8:K37)-SUMIF('Obrazec št.1B '!R8:R37,"=0",'Obrazec št.1B '!K8:K37)</f>
        <v>0</v>
      </c>
      <c r="E33" s="13"/>
    </row>
    <row r="34" spans="1:5" x14ac:dyDescent="0.3">
      <c r="A34" s="285" t="s">
        <v>177</v>
      </c>
      <c r="B34" s="286"/>
      <c r="C34" s="2">
        <v>0</v>
      </c>
      <c r="D34" s="137">
        <f>SUMIF('Obrazec št.1B '!P8:P37,"NE",'Obrazec št.1B '!K8:K37)</f>
        <v>0</v>
      </c>
      <c r="E34" s="14"/>
    </row>
    <row r="35" spans="1:5" ht="15" thickBot="1" x14ac:dyDescent="0.35">
      <c r="A35" s="287" t="s">
        <v>33</v>
      </c>
      <c r="B35" s="288"/>
      <c r="C35" s="288"/>
      <c r="D35" s="138">
        <f>SUM(D29:D34)</f>
        <v>0</v>
      </c>
      <c r="E35" s="15"/>
    </row>
    <row r="36" spans="1:5" ht="15" thickBot="1" x14ac:dyDescent="0.35">
      <c r="A36" s="4"/>
      <c r="B36" s="4"/>
      <c r="C36" s="4"/>
      <c r="D36" s="4"/>
      <c r="E36" s="13"/>
    </row>
    <row r="37" spans="1:5" ht="59.25" customHeight="1" x14ac:dyDescent="0.3">
      <c r="A37" s="289" t="s">
        <v>178</v>
      </c>
      <c r="B37" s="290"/>
      <c r="C37" s="290"/>
      <c r="D37" s="291"/>
      <c r="E37" s="13"/>
    </row>
    <row r="38" spans="1:5" x14ac:dyDescent="0.3">
      <c r="A38" s="292" t="s">
        <v>166</v>
      </c>
      <c r="B38" s="293"/>
      <c r="C38" s="293"/>
      <c r="D38" s="139">
        <f>IFERROR(20*(D29/D35)+15*(D30/D35)+10*(D31/D35)+5*(D32/D35),0)</f>
        <v>0</v>
      </c>
      <c r="E38" s="14"/>
    </row>
    <row r="39" spans="1:5" ht="16.2" thickBot="1" x14ac:dyDescent="0.35">
      <c r="A39" s="294" t="s">
        <v>179</v>
      </c>
      <c r="B39" s="295"/>
      <c r="C39" s="295"/>
      <c r="D39" s="140">
        <f>D38</f>
        <v>0</v>
      </c>
      <c r="E39" s="15"/>
    </row>
    <row r="42" spans="1:5" x14ac:dyDescent="0.3">
      <c r="A42" s="276" t="s">
        <v>180</v>
      </c>
      <c r="B42" s="276"/>
      <c r="C42" s="276"/>
      <c r="D42" s="276"/>
    </row>
    <row r="43" spans="1:5" ht="15.75" customHeight="1" x14ac:dyDescent="0.3">
      <c r="A43" s="276"/>
      <c r="B43" s="276"/>
      <c r="C43" s="276"/>
      <c r="D43" s="276"/>
    </row>
    <row r="44" spans="1:5" ht="15.75" customHeight="1" x14ac:dyDescent="0.3">
      <c r="A44" s="19"/>
      <c r="B44" s="19"/>
      <c r="C44" s="19"/>
      <c r="D44" s="19"/>
    </row>
    <row r="45" spans="1:5" ht="15.75" customHeight="1" thickBot="1" x14ac:dyDescent="0.35">
      <c r="A45" s="19"/>
      <c r="B45" s="19"/>
      <c r="C45" s="19"/>
      <c r="D45" s="19"/>
    </row>
    <row r="46" spans="1:5" ht="30" customHeight="1" thickBot="1" x14ac:dyDescent="0.35">
      <c r="A46" s="129" t="s">
        <v>181</v>
      </c>
      <c r="B46" s="106" t="s">
        <v>182</v>
      </c>
      <c r="C46" s="104" t="s">
        <v>183</v>
      </c>
      <c r="D46" s="105" t="s">
        <v>170</v>
      </c>
    </row>
    <row r="47" spans="1:5" ht="15.75" customHeight="1" x14ac:dyDescent="0.3">
      <c r="A47" s="109" t="s">
        <v>13</v>
      </c>
      <c r="B47" s="107">
        <v>1</v>
      </c>
      <c r="C47" s="110">
        <f>SUM('Obrazec št.1B '!B8:B37)</f>
        <v>0</v>
      </c>
      <c r="D47" s="113">
        <f>B47*C47</f>
        <v>0</v>
      </c>
    </row>
    <row r="48" spans="1:5" ht="15.75" customHeight="1" x14ac:dyDescent="0.3">
      <c r="A48" s="102" t="s">
        <v>15</v>
      </c>
      <c r="B48" s="101">
        <v>3</v>
      </c>
      <c r="C48" s="111">
        <f>SUM('Obrazec št.1B '!C8:C37)</f>
        <v>0</v>
      </c>
      <c r="D48" s="114">
        <f>B48*C48</f>
        <v>0</v>
      </c>
    </row>
    <row r="49" spans="1:4" ht="15.75" customHeight="1" thickBot="1" x14ac:dyDescent="0.35">
      <c r="A49" s="103" t="s">
        <v>17</v>
      </c>
      <c r="B49" s="108">
        <v>5</v>
      </c>
      <c r="C49" s="112">
        <f>SUM('Obrazec št.1B '!D8:D37)</f>
        <v>0</v>
      </c>
      <c r="D49" s="115">
        <f>B49*C49</f>
        <v>0</v>
      </c>
    </row>
    <row r="50" spans="1:4" ht="15.75" customHeight="1" x14ac:dyDescent="0.3">
      <c r="A50" s="277" t="s">
        <v>184</v>
      </c>
      <c r="B50" s="278"/>
      <c r="C50" s="278"/>
      <c r="D50" s="281">
        <f>IF(SUM(D47:D49)&gt;60,"60",SUM(D47:D49))</f>
        <v>0</v>
      </c>
    </row>
    <row r="51" spans="1:4" ht="15.75" customHeight="1" thickBot="1" x14ac:dyDescent="0.35">
      <c r="A51" s="279"/>
      <c r="B51" s="280"/>
      <c r="C51" s="280"/>
      <c r="D51" s="282"/>
    </row>
    <row r="52" spans="1:4" ht="15.75" customHeight="1" x14ac:dyDescent="0.3">
      <c r="A52" s="19"/>
      <c r="B52" s="19"/>
      <c r="C52" s="19"/>
      <c r="D52" s="19"/>
    </row>
    <row r="53" spans="1:4" ht="15.75" customHeight="1" x14ac:dyDescent="0.3">
      <c r="A53" s="19"/>
      <c r="B53" s="19"/>
      <c r="C53" s="19"/>
      <c r="D53" s="19"/>
    </row>
  </sheetData>
  <sheetProtection sheet="1" objects="1" scenarios="1"/>
  <mergeCells count="27">
    <mergeCell ref="A3:D4"/>
    <mergeCell ref="A14:C14"/>
    <mergeCell ref="A17:C17"/>
    <mergeCell ref="A18:C18"/>
    <mergeCell ref="A32:B32"/>
    <mergeCell ref="A6:D6"/>
    <mergeCell ref="A20:D20"/>
    <mergeCell ref="A21:C21"/>
    <mergeCell ref="A22:C22"/>
    <mergeCell ref="A25:D26"/>
    <mergeCell ref="A28:B28"/>
    <mergeCell ref="A29:B29"/>
    <mergeCell ref="A30:B30"/>
    <mergeCell ref="A31:B31"/>
    <mergeCell ref="A15:C15"/>
    <mergeCell ref="A16:C16"/>
    <mergeCell ref="G7:I7"/>
    <mergeCell ref="G12:H12"/>
    <mergeCell ref="A42:D43"/>
    <mergeCell ref="A50:C51"/>
    <mergeCell ref="D50:D51"/>
    <mergeCell ref="A33:B33"/>
    <mergeCell ref="A34:B34"/>
    <mergeCell ref="A35:C35"/>
    <mergeCell ref="A37:D37"/>
    <mergeCell ref="A38:C38"/>
    <mergeCell ref="A39:C39"/>
  </mergeCells>
  <conditionalFormatting sqref="D18">
    <cfRule type="cellIs" dxfId="4" priority="14" operator="equal">
      <formula>0</formula>
    </cfRule>
    <cfRule type="containsBlanks" dxfId="3" priority="15">
      <formula>LEN(TRIM(D18))=0</formula>
    </cfRule>
  </conditionalFormatting>
  <conditionalFormatting sqref="E13:E16">
    <cfRule type="containsText" dxfId="2" priority="2" operator="containsText" text="napaka">
      <formula>NOT(ISERROR(SEARCH("napaka",E13)))</formula>
    </cfRule>
  </conditionalFormatting>
  <conditionalFormatting sqref="E20:E22">
    <cfRule type="containsText" dxfId="1" priority="13" operator="containsText" text="napaka">
      <formula>NOT(ISERROR(SEARCH("napaka",E20)))</formula>
    </cfRule>
  </conditionalFormatting>
  <conditionalFormatting sqref="E25:E39">
    <cfRule type="containsText" dxfId="0" priority="1" operator="containsText" text="napaka">
      <formula>NOT(ISERROR(SEARCH("napaka",E25)))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7F50-FE37-4384-87AF-8483A0A49FCF}">
  <sheetPr codeName="List6"/>
  <dimension ref="A1:A16"/>
  <sheetViews>
    <sheetView workbookViewId="0">
      <selection activeCell="E13" sqref="E13"/>
    </sheetView>
  </sheetViews>
  <sheetFormatPr defaultRowHeight="14.4" x14ac:dyDescent="0.3"/>
  <sheetData>
    <row r="1" spans="1:1" x14ac:dyDescent="0.3">
      <c r="A1" t="s">
        <v>140</v>
      </c>
    </row>
    <row r="2" spans="1:1" x14ac:dyDescent="0.3">
      <c r="A2" t="s">
        <v>185</v>
      </c>
    </row>
    <row r="3" spans="1:1" x14ac:dyDescent="0.3">
      <c r="A3" t="s">
        <v>186</v>
      </c>
    </row>
    <row r="5" spans="1:1" x14ac:dyDescent="0.3">
      <c r="A5" t="s">
        <v>140</v>
      </c>
    </row>
    <row r="6" spans="1:1" x14ac:dyDescent="0.3">
      <c r="A6" t="s">
        <v>187</v>
      </c>
    </row>
    <row r="7" spans="1:1" x14ac:dyDescent="0.3">
      <c r="A7" t="s">
        <v>188</v>
      </c>
    </row>
    <row r="8" spans="1:1" x14ac:dyDescent="0.3">
      <c r="A8" t="s">
        <v>189</v>
      </c>
    </row>
    <row r="9" spans="1:1" x14ac:dyDescent="0.3">
      <c r="A9" t="s">
        <v>190</v>
      </c>
    </row>
    <row r="10" spans="1:1" x14ac:dyDescent="0.3">
      <c r="A10" t="s">
        <v>191</v>
      </c>
    </row>
    <row r="11" spans="1:1" x14ac:dyDescent="0.3">
      <c r="A11" t="s">
        <v>192</v>
      </c>
    </row>
    <row r="12" spans="1:1" x14ac:dyDescent="0.3">
      <c r="A12" t="s">
        <v>193</v>
      </c>
    </row>
    <row r="14" spans="1:1" x14ac:dyDescent="0.3">
      <c r="A14" t="s">
        <v>140</v>
      </c>
    </row>
    <row r="15" spans="1:1" x14ac:dyDescent="0.3">
      <c r="A15" t="s">
        <v>194</v>
      </c>
    </row>
    <row r="16" spans="1:1" x14ac:dyDescent="0.3">
      <c r="A16" t="s">
        <v>195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9a46866-bc65-4f35-875d-3d44fc39abc1">
      <Terms xmlns="http://schemas.microsoft.com/office/infopath/2007/PartnerControls"/>
    </lcf76f155ced4ddcb4097134ff3c332f>
    <_ip_UnifiedCompliancePolicyProperties xmlns="http://schemas.microsoft.com/sharepoint/v3" xsi:nil="true"/>
    <TaxCatchAll xmlns="678d5482-0d87-4dac-b852-b2b43d2e658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414E03AD77424AA88A0126C2D45E46" ma:contentTypeVersion="17" ma:contentTypeDescription="Ustvari nov dokument." ma:contentTypeScope="" ma:versionID="07810d2b3ddb472c9937e6a2eb59ebcd">
  <xsd:schema xmlns:xsd="http://www.w3.org/2001/XMLSchema" xmlns:xs="http://www.w3.org/2001/XMLSchema" xmlns:p="http://schemas.microsoft.com/office/2006/metadata/properties" xmlns:ns1="http://schemas.microsoft.com/sharepoint/v3" xmlns:ns2="79a46866-bc65-4f35-875d-3d44fc39abc1" xmlns:ns3="678d5482-0d87-4dac-b852-b2b43d2e6583" targetNamespace="http://schemas.microsoft.com/office/2006/metadata/properties" ma:root="true" ma:fieldsID="a5d266e535477cf876fbca4796f1f628" ns1:_="" ns2:_="" ns3:_="">
    <xsd:import namespace="http://schemas.microsoft.com/sharepoint/v3"/>
    <xsd:import namespace="79a46866-bc65-4f35-875d-3d44fc39abc1"/>
    <xsd:import namespace="678d5482-0d87-4dac-b852-b2b43d2e65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Lastnosti pravilnika o enotnem ravnanju skladno s predpisi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Dejanje UV pravilnika o enotnem ravnanju skladno s predpis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a46866-bc65-4f35-875d-3d44fc39ab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Oznake slike" ma:readOnly="false" ma:fieldId="{5cf76f15-5ced-4ddc-b409-7134ff3c332f}" ma:taxonomyMulti="true" ma:sspId="f63ae665-506a-473f-a774-2995a0471e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d5482-0d87-4dac-b852-b2b43d2e658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3990fe6-c164-4fe3-a876-310b946d653b}" ma:internalName="TaxCatchAll" ma:showField="CatchAllData" ma:web="678d5482-0d87-4dac-b852-b2b43d2e65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469665-6BE2-4DF0-99DC-69C152E231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520FE9-9F0E-4CA0-8059-35C16312CE9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9a46866-bc65-4f35-875d-3d44fc39abc1"/>
    <ds:schemaRef ds:uri="678d5482-0d87-4dac-b852-b2b43d2e6583"/>
  </ds:schemaRefs>
</ds:datastoreItem>
</file>

<file path=customXml/itemProps3.xml><?xml version="1.0" encoding="utf-8"?>
<ds:datastoreItem xmlns:ds="http://schemas.openxmlformats.org/officeDocument/2006/customXml" ds:itemID="{2DCFC9D8-7F6C-4B29-9D98-770368524D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9a46866-bc65-4f35-875d-3d44fc39abc1"/>
    <ds:schemaRef ds:uri="678d5482-0d87-4dac-b852-b2b43d2e65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</vt:i4>
      </vt:variant>
    </vt:vector>
  </HeadingPairs>
  <TitlesOfParts>
    <vt:vector size="6" baseType="lpstr">
      <vt:lpstr>Navodila za izpolnjevanje</vt:lpstr>
      <vt:lpstr>Obrazec št. 1A</vt:lpstr>
      <vt:lpstr>Obrazec št.1B </vt:lpstr>
      <vt:lpstr>Točke po merilih</vt:lpstr>
      <vt:lpstr>List4</vt:lpstr>
      <vt:lpstr>'Obrazec št.1B '!Področje_tiskanja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Tina Sinkovič Mutec</dc:creator>
  <cp:keywords/>
  <dc:description/>
  <cp:lastModifiedBy>Nina Gabrijelčič</cp:lastModifiedBy>
  <cp:revision/>
  <dcterms:created xsi:type="dcterms:W3CDTF">2025-03-18T09:51:51Z</dcterms:created>
  <dcterms:modified xsi:type="dcterms:W3CDTF">2026-05-07T07:23:41Z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0x01010086414E03AD77424AA88A0126C2D45E46</vt:lpwstr>
  </property>
  <property fmtid="{D5CDD505-2E9C-101B-9397-08002B2CF9AE}" pid="3" name="MediaServiceImageTags">
    <vt:lpwstr/>
  </property>
  <property fmtid="{D5CDD505-2E9C-101B-9397-08002B2CF9AE}" pid="4" name="MSIP_Label_97cf171f-c8e0-4973-af85-1ea19e4d52e1_Enabled">
    <vt:lpwstr>true</vt:lpwstr>
  </property>
  <property fmtid="{D5CDD505-2E9C-101B-9397-08002B2CF9AE}" pid="5" name="MSIP_Label_97cf171f-c8e0-4973-af85-1ea19e4d52e1_SetDate">
    <vt:lpwstr>2026-02-17T05:11:06Z</vt:lpwstr>
  </property>
  <property fmtid="{D5CDD505-2E9C-101B-9397-08002B2CF9AE}" pid="6" name="MSIP_Label_97cf171f-c8e0-4973-af85-1ea19e4d52e1_Method">
    <vt:lpwstr>Privileged</vt:lpwstr>
  </property>
  <property fmtid="{D5CDD505-2E9C-101B-9397-08002B2CF9AE}" pid="7" name="MSIP_Label_97cf171f-c8e0-4973-af85-1ea19e4d52e1_Name">
    <vt:lpwstr>Interno</vt:lpwstr>
  </property>
  <property fmtid="{D5CDD505-2E9C-101B-9397-08002B2CF9AE}" pid="8" name="MSIP_Label_97cf171f-c8e0-4973-af85-1ea19e4d52e1_SiteId">
    <vt:lpwstr>8d05b656-5ced-407f-8cc4-182bc3a1bb7b</vt:lpwstr>
  </property>
  <property fmtid="{D5CDD505-2E9C-101B-9397-08002B2CF9AE}" pid="9" name="MSIP_Label_97cf171f-c8e0-4973-af85-1ea19e4d52e1_ActionId">
    <vt:lpwstr>260c7960-5d95-4b1d-93c9-0631c441057d</vt:lpwstr>
  </property>
  <property fmtid="{D5CDD505-2E9C-101B-9397-08002B2CF9AE}" pid="10" name="MSIP_Label_97cf171f-c8e0-4973-af85-1ea19e4d52e1_ContentBits">
    <vt:lpwstr>0</vt:lpwstr>
  </property>
  <property fmtid="{D5CDD505-2E9C-101B-9397-08002B2CF9AE}" pid="11" name="MSIP_Label_97cf171f-c8e0-4973-af85-1ea19e4d52e1_Tag">
    <vt:lpwstr>10, 0, 1, 1</vt:lpwstr>
  </property>
</Properties>
</file>